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tables/table7.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66925"/>
  <mc:AlternateContent xmlns:mc="http://schemas.openxmlformats.org/markup-compatibility/2006">
    <mc:Choice Requires="x15">
      <x15ac:absPath xmlns:x15ac="http://schemas.microsoft.com/office/spreadsheetml/2010/11/ac" url="C:\Users\hot\Box Sync\Capstone\"/>
    </mc:Choice>
  </mc:AlternateContent>
  <bookViews>
    <workbookView xWindow="0" yWindow="0" windowWidth="20490" windowHeight="7530" tabRatio="780"/>
  </bookViews>
  <sheets>
    <sheet name="main sheet" sheetId="1" r:id="rId1"/>
    <sheet name="energy intensive" sheetId="7" r:id="rId2"/>
    <sheet name="Bldg rooftop" sheetId="11" r:id="rId3"/>
    <sheet name="ARC" sheetId="9" r:id="rId4"/>
    <sheet name="rooftype" sheetId="10" r:id="rId5"/>
    <sheet name="poster" sheetId="14" r:id="rId6"/>
    <sheet name="Final Buildings list" sheetId="12" r:id="rId7"/>
    <sheet name="solar on campus" sheetId="13" r:id="rId8"/>
    <sheet name="projected energy use" sheetId="6" r:id="rId9"/>
    <sheet name="Sheet3" sheetId="3" r:id="rId10"/>
    <sheet name="calc" sheetId="2" r:id="rId11"/>
  </sheets>
  <externalReferences>
    <externalReference r:id="rId12"/>
  </externalReferences>
  <definedNames>
    <definedName name="_xlnm._FilterDatabase" localSheetId="3" hidden="1">ARC!$A$47:$C$90</definedName>
    <definedName name="_xlnm._FilterDatabase" localSheetId="2" hidden="1">'Bldg rooftop'!$A$48:$H$91</definedName>
    <definedName name="_xlnm._FilterDatabase" localSheetId="1" hidden="1">'energy intensive'!$A$46:$E$89</definedName>
    <definedName name="_xlnm._FilterDatabase" localSheetId="0" hidden="1">'main sheet'!$A$3:$AL$715</definedName>
    <definedName name="_xlnm._FilterDatabase" localSheetId="5" hidden="1">poster!$A$2:$G$2</definedName>
    <definedName name="_xlnm._FilterDatabase" localSheetId="4" hidden="1">rooftype!$A$47:$C$90</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4" i="1" l="1"/>
  <c r="H203" i="1"/>
  <c r="I203" i="1" s="1"/>
  <c r="AC623" i="1"/>
  <c r="AD623" i="1"/>
  <c r="AE623" i="1"/>
  <c r="AF623" i="1"/>
  <c r="AG623" i="1"/>
  <c r="AH623" i="1"/>
  <c r="AI623" i="1"/>
  <c r="AJ623" i="1"/>
  <c r="AK623" i="1"/>
  <c r="AL623" i="1"/>
  <c r="AC624" i="1"/>
  <c r="AD624" i="1"/>
  <c r="AE624" i="1"/>
  <c r="AF624" i="1"/>
  <c r="AG624" i="1"/>
  <c r="AH624" i="1"/>
  <c r="AI624" i="1"/>
  <c r="AJ624" i="1"/>
  <c r="AK624" i="1"/>
  <c r="AL624" i="1"/>
  <c r="AC625" i="1"/>
  <c r="AD625" i="1"/>
  <c r="AE625" i="1"/>
  <c r="AF625" i="1"/>
  <c r="AG625" i="1"/>
  <c r="AH625" i="1"/>
  <c r="AI625" i="1"/>
  <c r="AJ625" i="1"/>
  <c r="AK625" i="1"/>
  <c r="AL625" i="1"/>
  <c r="AC626" i="1"/>
  <c r="AD626" i="1"/>
  <c r="AE626" i="1"/>
  <c r="AF626" i="1"/>
  <c r="AG626" i="1"/>
  <c r="AH626" i="1"/>
  <c r="AI626" i="1"/>
  <c r="AJ626" i="1"/>
  <c r="AK626" i="1"/>
  <c r="AL626" i="1"/>
  <c r="AC627" i="1"/>
  <c r="AD627" i="1"/>
  <c r="AE627" i="1"/>
  <c r="AF627" i="1"/>
  <c r="AG627" i="1"/>
  <c r="AH627" i="1"/>
  <c r="AI627" i="1"/>
  <c r="AJ627" i="1"/>
  <c r="AK627" i="1"/>
  <c r="AL627" i="1"/>
  <c r="AC628" i="1"/>
  <c r="AD628" i="1"/>
  <c r="AE628" i="1"/>
  <c r="AF628" i="1"/>
  <c r="AG628" i="1"/>
  <c r="AH628" i="1"/>
  <c r="AI628" i="1"/>
  <c r="AJ628" i="1"/>
  <c r="AK628" i="1"/>
  <c r="AL628" i="1"/>
  <c r="AC629" i="1"/>
  <c r="AD629" i="1"/>
  <c r="AE629" i="1"/>
  <c r="AF629" i="1"/>
  <c r="AG629" i="1"/>
  <c r="AH629" i="1"/>
  <c r="AI629" i="1"/>
  <c r="AJ629" i="1"/>
  <c r="AK629" i="1"/>
  <c r="AL629" i="1"/>
  <c r="AC630" i="1"/>
  <c r="AD630" i="1"/>
  <c r="AE630" i="1"/>
  <c r="AF630" i="1"/>
  <c r="AG630" i="1"/>
  <c r="AH630" i="1"/>
  <c r="AI630" i="1"/>
  <c r="AJ630" i="1"/>
  <c r="AK630" i="1"/>
  <c r="AL630" i="1"/>
  <c r="AC631" i="1"/>
  <c r="AD631" i="1"/>
  <c r="AE631" i="1"/>
  <c r="AF631" i="1"/>
  <c r="AG631" i="1"/>
  <c r="AH631" i="1"/>
  <c r="AI631" i="1"/>
  <c r="AJ631" i="1"/>
  <c r="AK631" i="1"/>
  <c r="AL631" i="1"/>
  <c r="AC632" i="1"/>
  <c r="AD632" i="1"/>
  <c r="AE632" i="1"/>
  <c r="AF632" i="1"/>
  <c r="AG632" i="1"/>
  <c r="AH632" i="1"/>
  <c r="AI632" i="1"/>
  <c r="AJ632" i="1"/>
  <c r="AK632" i="1"/>
  <c r="AL632" i="1"/>
  <c r="AC633" i="1"/>
  <c r="AD633" i="1"/>
  <c r="AE633" i="1"/>
  <c r="AF633" i="1"/>
  <c r="AG633" i="1"/>
  <c r="AH633" i="1"/>
  <c r="AI633" i="1"/>
  <c r="AJ633" i="1"/>
  <c r="AK633" i="1"/>
  <c r="AL633" i="1"/>
  <c r="AC634" i="1"/>
  <c r="AD634" i="1"/>
  <c r="AE634" i="1"/>
  <c r="AF634" i="1"/>
  <c r="AG634" i="1"/>
  <c r="AH634" i="1"/>
  <c r="AI634" i="1"/>
  <c r="AJ634" i="1"/>
  <c r="AK634" i="1"/>
  <c r="AL634" i="1"/>
  <c r="AC635" i="1"/>
  <c r="AD635" i="1"/>
  <c r="AE635" i="1"/>
  <c r="AF635" i="1"/>
  <c r="AG635" i="1"/>
  <c r="AH635" i="1"/>
  <c r="AI635" i="1"/>
  <c r="AJ635" i="1"/>
  <c r="AK635" i="1"/>
  <c r="AL635" i="1"/>
  <c r="AC636" i="1"/>
  <c r="AD636" i="1"/>
  <c r="AE636" i="1"/>
  <c r="AF636" i="1"/>
  <c r="AG636" i="1"/>
  <c r="AH636" i="1"/>
  <c r="AI636" i="1"/>
  <c r="AJ636" i="1"/>
  <c r="AK636" i="1"/>
  <c r="AL636" i="1"/>
  <c r="AC637" i="1"/>
  <c r="AD637" i="1"/>
  <c r="AE637" i="1"/>
  <c r="AF637" i="1"/>
  <c r="AG637" i="1"/>
  <c r="AH637" i="1"/>
  <c r="AI637" i="1"/>
  <c r="AJ637" i="1"/>
  <c r="AK637" i="1"/>
  <c r="AL637" i="1"/>
  <c r="AC638" i="1"/>
  <c r="AD638" i="1"/>
  <c r="AE638" i="1"/>
  <c r="AF638" i="1"/>
  <c r="AG638" i="1"/>
  <c r="AH638" i="1"/>
  <c r="AI638" i="1"/>
  <c r="AJ638" i="1"/>
  <c r="AK638" i="1"/>
  <c r="AL638" i="1"/>
  <c r="AC639" i="1"/>
  <c r="AD639" i="1"/>
  <c r="AE639" i="1"/>
  <c r="AF639" i="1"/>
  <c r="AG639" i="1"/>
  <c r="AH639" i="1"/>
  <c r="AI639" i="1"/>
  <c r="AJ639" i="1"/>
  <c r="AK639" i="1"/>
  <c r="AL639" i="1"/>
  <c r="AC640" i="1"/>
  <c r="AD640" i="1"/>
  <c r="AE640" i="1"/>
  <c r="AF640" i="1"/>
  <c r="AG640" i="1"/>
  <c r="AH640" i="1"/>
  <c r="AI640" i="1"/>
  <c r="AJ640" i="1"/>
  <c r="AK640" i="1"/>
  <c r="AL640" i="1"/>
  <c r="AC641" i="1"/>
  <c r="AD641" i="1"/>
  <c r="AE641" i="1"/>
  <c r="AF641" i="1"/>
  <c r="AG641" i="1"/>
  <c r="AH641" i="1"/>
  <c r="AI641" i="1"/>
  <c r="AJ641" i="1"/>
  <c r="AK641" i="1"/>
  <c r="AL641" i="1"/>
  <c r="AC642" i="1"/>
  <c r="AD642" i="1"/>
  <c r="AE642" i="1"/>
  <c r="AF642" i="1"/>
  <c r="AG642" i="1"/>
  <c r="AH642" i="1"/>
  <c r="AI642" i="1"/>
  <c r="AJ642" i="1"/>
  <c r="AK642" i="1"/>
  <c r="AL642" i="1"/>
  <c r="AC643" i="1"/>
  <c r="AD643" i="1"/>
  <c r="AE643" i="1"/>
  <c r="AF643" i="1"/>
  <c r="AG643" i="1"/>
  <c r="AH643" i="1"/>
  <c r="AI643" i="1"/>
  <c r="AJ643" i="1"/>
  <c r="AK643" i="1"/>
  <c r="AL643" i="1"/>
  <c r="AC644" i="1"/>
  <c r="AD644" i="1"/>
  <c r="AE644" i="1"/>
  <c r="AF644" i="1"/>
  <c r="AG644" i="1"/>
  <c r="AH644" i="1"/>
  <c r="AI644" i="1"/>
  <c r="AJ644" i="1"/>
  <c r="AK644" i="1"/>
  <c r="AL644" i="1"/>
  <c r="AC645" i="1"/>
  <c r="AD645" i="1"/>
  <c r="AE645" i="1"/>
  <c r="AF645" i="1"/>
  <c r="AG645" i="1"/>
  <c r="AH645" i="1"/>
  <c r="AI645" i="1"/>
  <c r="AJ645" i="1"/>
  <c r="AK645" i="1"/>
  <c r="AL645" i="1"/>
  <c r="AC646" i="1"/>
  <c r="AD646" i="1"/>
  <c r="AE646" i="1"/>
  <c r="AF646" i="1"/>
  <c r="AG646" i="1"/>
  <c r="AH646" i="1"/>
  <c r="AI646" i="1"/>
  <c r="AJ646" i="1"/>
  <c r="AK646" i="1"/>
  <c r="AL646" i="1"/>
  <c r="AC647" i="1"/>
  <c r="AD647" i="1"/>
  <c r="AE647" i="1"/>
  <c r="AF647" i="1"/>
  <c r="AG647" i="1"/>
  <c r="AH647" i="1"/>
  <c r="AI647" i="1"/>
  <c r="AJ647" i="1"/>
  <c r="AK647" i="1"/>
  <c r="AL647" i="1"/>
  <c r="AC648" i="1"/>
  <c r="AD648" i="1"/>
  <c r="AE648" i="1"/>
  <c r="AF648" i="1"/>
  <c r="AG648" i="1"/>
  <c r="AH648" i="1"/>
  <c r="AI648" i="1"/>
  <c r="AJ648" i="1"/>
  <c r="AK648" i="1"/>
  <c r="AL648" i="1"/>
  <c r="AC649" i="1"/>
  <c r="AD649" i="1"/>
  <c r="AE649" i="1"/>
  <c r="AF649" i="1"/>
  <c r="AG649" i="1"/>
  <c r="AH649" i="1"/>
  <c r="AI649" i="1"/>
  <c r="AJ649" i="1"/>
  <c r="AK649" i="1"/>
  <c r="AL649" i="1"/>
  <c r="AC650" i="1"/>
  <c r="AD650" i="1"/>
  <c r="AE650" i="1"/>
  <c r="AF650" i="1"/>
  <c r="AG650" i="1"/>
  <c r="AH650" i="1"/>
  <c r="AI650" i="1"/>
  <c r="AJ650" i="1"/>
  <c r="AK650" i="1"/>
  <c r="AL650" i="1"/>
  <c r="AC651" i="1"/>
  <c r="AD651" i="1"/>
  <c r="AE651" i="1"/>
  <c r="AF651" i="1"/>
  <c r="AG651" i="1"/>
  <c r="AH651" i="1"/>
  <c r="AI651" i="1"/>
  <c r="AJ651" i="1"/>
  <c r="AK651" i="1"/>
  <c r="AL651" i="1"/>
  <c r="AC652" i="1"/>
  <c r="AD652" i="1"/>
  <c r="AE652" i="1"/>
  <c r="AF652" i="1"/>
  <c r="AG652" i="1"/>
  <c r="AH652" i="1"/>
  <c r="AI652" i="1"/>
  <c r="AJ652" i="1"/>
  <c r="AK652" i="1"/>
  <c r="AL652" i="1"/>
  <c r="AC653" i="1"/>
  <c r="AD653" i="1"/>
  <c r="AE653" i="1"/>
  <c r="AF653" i="1"/>
  <c r="AG653" i="1"/>
  <c r="AH653" i="1"/>
  <c r="AI653" i="1"/>
  <c r="AJ653" i="1"/>
  <c r="AK653" i="1"/>
  <c r="AL653" i="1"/>
  <c r="AC654" i="1"/>
  <c r="AD654" i="1"/>
  <c r="AE654" i="1"/>
  <c r="AF654" i="1"/>
  <c r="AG654" i="1"/>
  <c r="AH654" i="1"/>
  <c r="AI654" i="1"/>
  <c r="AJ654" i="1"/>
  <c r="AK654" i="1"/>
  <c r="AL654" i="1"/>
  <c r="AC655" i="1"/>
  <c r="AD655" i="1"/>
  <c r="AE655" i="1"/>
  <c r="AF655" i="1"/>
  <c r="AG655" i="1"/>
  <c r="AH655" i="1"/>
  <c r="AI655" i="1"/>
  <c r="AJ655" i="1"/>
  <c r="AK655" i="1"/>
  <c r="AL655" i="1"/>
  <c r="AC656" i="1"/>
  <c r="AD656" i="1"/>
  <c r="AE656" i="1"/>
  <c r="AF656" i="1"/>
  <c r="AG656" i="1"/>
  <c r="AH656" i="1"/>
  <c r="AI656" i="1"/>
  <c r="AJ656" i="1"/>
  <c r="AK656" i="1"/>
  <c r="AL656" i="1"/>
  <c r="AC657" i="1"/>
  <c r="AD657" i="1"/>
  <c r="AE657" i="1"/>
  <c r="AF657" i="1"/>
  <c r="AG657" i="1"/>
  <c r="AH657" i="1"/>
  <c r="AI657" i="1"/>
  <c r="AJ657" i="1"/>
  <c r="AK657" i="1"/>
  <c r="AL657" i="1"/>
  <c r="AC658" i="1"/>
  <c r="AD658" i="1"/>
  <c r="AE658" i="1"/>
  <c r="AF658" i="1"/>
  <c r="AG658" i="1"/>
  <c r="AH658" i="1"/>
  <c r="AI658" i="1"/>
  <c r="AJ658" i="1"/>
  <c r="AK658" i="1"/>
  <c r="AL658" i="1"/>
  <c r="AC659" i="1"/>
  <c r="AD659" i="1"/>
  <c r="AE659" i="1"/>
  <c r="AF659" i="1"/>
  <c r="AG659" i="1"/>
  <c r="AH659" i="1"/>
  <c r="AI659" i="1"/>
  <c r="AJ659" i="1"/>
  <c r="AK659" i="1"/>
  <c r="AL659" i="1"/>
  <c r="AC660" i="1"/>
  <c r="AD660" i="1"/>
  <c r="AE660" i="1"/>
  <c r="AF660" i="1"/>
  <c r="AG660" i="1"/>
  <c r="AH660" i="1"/>
  <c r="AI660" i="1"/>
  <c r="AJ660" i="1"/>
  <c r="AK660" i="1"/>
  <c r="AL660" i="1"/>
  <c r="AC661" i="1"/>
  <c r="AD661" i="1"/>
  <c r="AE661" i="1"/>
  <c r="AF661" i="1"/>
  <c r="AG661" i="1"/>
  <c r="AH661" i="1"/>
  <c r="AI661" i="1"/>
  <c r="AJ661" i="1"/>
  <c r="AK661" i="1"/>
  <c r="AL661" i="1"/>
  <c r="AC662" i="1"/>
  <c r="AD662" i="1"/>
  <c r="AE662" i="1"/>
  <c r="AF662" i="1"/>
  <c r="AG662" i="1"/>
  <c r="AH662" i="1"/>
  <c r="AI662" i="1"/>
  <c r="AJ662" i="1"/>
  <c r="AK662" i="1"/>
  <c r="AL662" i="1"/>
  <c r="AC663" i="1"/>
  <c r="AD663" i="1"/>
  <c r="AE663" i="1"/>
  <c r="AF663" i="1"/>
  <c r="AG663" i="1"/>
  <c r="AH663" i="1"/>
  <c r="AI663" i="1"/>
  <c r="AJ663" i="1"/>
  <c r="AK663" i="1"/>
  <c r="AL663" i="1"/>
  <c r="AC664" i="1"/>
  <c r="AD664" i="1"/>
  <c r="AE664" i="1"/>
  <c r="AF664" i="1"/>
  <c r="AG664" i="1"/>
  <c r="AH664" i="1"/>
  <c r="AI664" i="1"/>
  <c r="AJ664" i="1"/>
  <c r="AK664" i="1"/>
  <c r="AL664" i="1"/>
  <c r="AC665" i="1"/>
  <c r="AD665" i="1"/>
  <c r="AE665" i="1"/>
  <c r="AF665" i="1"/>
  <c r="AG665" i="1"/>
  <c r="AH665" i="1"/>
  <c r="AI665" i="1"/>
  <c r="AJ665" i="1"/>
  <c r="AK665" i="1"/>
  <c r="AL665" i="1"/>
  <c r="AC666" i="1"/>
  <c r="AD666" i="1"/>
  <c r="AE666" i="1"/>
  <c r="AF666" i="1"/>
  <c r="AG666" i="1"/>
  <c r="AH666" i="1"/>
  <c r="AI666" i="1"/>
  <c r="AJ666" i="1"/>
  <c r="AK666" i="1"/>
  <c r="AL666" i="1"/>
  <c r="AC667" i="1"/>
  <c r="AD667" i="1"/>
  <c r="AE667" i="1"/>
  <c r="AF667" i="1"/>
  <c r="AG667" i="1"/>
  <c r="AH667" i="1"/>
  <c r="AI667" i="1"/>
  <c r="AJ667" i="1"/>
  <c r="AK667" i="1"/>
  <c r="AL667" i="1"/>
  <c r="AC668" i="1"/>
  <c r="AD668" i="1"/>
  <c r="AE668" i="1"/>
  <c r="AF668" i="1"/>
  <c r="AG668" i="1"/>
  <c r="AH668" i="1"/>
  <c r="AI668" i="1"/>
  <c r="AJ668" i="1"/>
  <c r="AK668" i="1"/>
  <c r="AL668" i="1"/>
  <c r="AC669" i="1"/>
  <c r="AD669" i="1"/>
  <c r="AE669" i="1"/>
  <c r="AF669" i="1"/>
  <c r="AG669" i="1"/>
  <c r="AH669" i="1"/>
  <c r="AI669" i="1"/>
  <c r="AJ669" i="1"/>
  <c r="AK669" i="1"/>
  <c r="AL669" i="1"/>
  <c r="AC670" i="1"/>
  <c r="AD670" i="1"/>
  <c r="AE670" i="1"/>
  <c r="AF670" i="1"/>
  <c r="AG670" i="1"/>
  <c r="AH670" i="1"/>
  <c r="AI670" i="1"/>
  <c r="AJ670" i="1"/>
  <c r="AK670" i="1"/>
  <c r="AL670" i="1"/>
  <c r="AC671" i="1"/>
  <c r="AD671" i="1"/>
  <c r="AE671" i="1"/>
  <c r="AF671" i="1"/>
  <c r="AG671" i="1"/>
  <c r="AH671" i="1"/>
  <c r="AI671" i="1"/>
  <c r="AJ671" i="1"/>
  <c r="AK671" i="1"/>
  <c r="AL671" i="1"/>
  <c r="AC672" i="1"/>
  <c r="AD672" i="1"/>
  <c r="AE672" i="1"/>
  <c r="AF672" i="1"/>
  <c r="AG672" i="1"/>
  <c r="AH672" i="1"/>
  <c r="AI672" i="1"/>
  <c r="AJ672" i="1"/>
  <c r="AK672" i="1"/>
  <c r="AL672" i="1"/>
  <c r="AC673" i="1"/>
  <c r="AD673" i="1"/>
  <c r="AE673" i="1"/>
  <c r="AF673" i="1"/>
  <c r="AG673" i="1"/>
  <c r="AH673" i="1"/>
  <c r="AI673" i="1"/>
  <c r="AJ673" i="1"/>
  <c r="AK673" i="1"/>
  <c r="AL673" i="1"/>
  <c r="AC674" i="1"/>
  <c r="AD674" i="1"/>
  <c r="AE674" i="1"/>
  <c r="AF674" i="1"/>
  <c r="AG674" i="1"/>
  <c r="AH674" i="1"/>
  <c r="AI674" i="1"/>
  <c r="AJ674" i="1"/>
  <c r="AK674" i="1"/>
  <c r="AL674" i="1"/>
  <c r="AC675" i="1"/>
  <c r="AD675" i="1"/>
  <c r="AE675" i="1"/>
  <c r="AF675" i="1"/>
  <c r="AG675" i="1"/>
  <c r="AH675" i="1"/>
  <c r="AI675" i="1"/>
  <c r="AJ675" i="1"/>
  <c r="AK675" i="1"/>
  <c r="AL675" i="1"/>
  <c r="AC676" i="1"/>
  <c r="AD676" i="1"/>
  <c r="AE676" i="1"/>
  <c r="AF676" i="1"/>
  <c r="AG676" i="1"/>
  <c r="AH676" i="1"/>
  <c r="AI676" i="1"/>
  <c r="AJ676" i="1"/>
  <c r="AK676" i="1"/>
  <c r="AL676" i="1"/>
  <c r="AC677" i="1"/>
  <c r="AD677" i="1"/>
  <c r="AE677" i="1"/>
  <c r="AF677" i="1"/>
  <c r="AG677" i="1"/>
  <c r="AH677" i="1"/>
  <c r="AI677" i="1"/>
  <c r="AJ677" i="1"/>
  <c r="AK677" i="1"/>
  <c r="AL677" i="1"/>
  <c r="AC678" i="1"/>
  <c r="AD678" i="1"/>
  <c r="AE678" i="1"/>
  <c r="AF678" i="1"/>
  <c r="AG678" i="1"/>
  <c r="AH678" i="1"/>
  <c r="AI678" i="1"/>
  <c r="AJ678" i="1"/>
  <c r="AK678" i="1"/>
  <c r="AL678" i="1"/>
  <c r="AC679" i="1"/>
  <c r="AD679" i="1"/>
  <c r="AE679" i="1"/>
  <c r="AF679" i="1"/>
  <c r="AG679" i="1"/>
  <c r="AH679" i="1"/>
  <c r="AI679" i="1"/>
  <c r="AJ679" i="1"/>
  <c r="AK679" i="1"/>
  <c r="AL679" i="1"/>
  <c r="AC680" i="1"/>
  <c r="AD680" i="1"/>
  <c r="AE680" i="1"/>
  <c r="AF680" i="1"/>
  <c r="AG680" i="1"/>
  <c r="AH680" i="1"/>
  <c r="AI680" i="1"/>
  <c r="AJ680" i="1"/>
  <c r="AK680" i="1"/>
  <c r="AL680" i="1"/>
  <c r="AC681" i="1"/>
  <c r="AD681" i="1"/>
  <c r="AE681" i="1"/>
  <c r="AF681" i="1"/>
  <c r="AG681" i="1"/>
  <c r="AH681" i="1"/>
  <c r="AI681" i="1"/>
  <c r="AJ681" i="1"/>
  <c r="AK681" i="1"/>
  <c r="AL681" i="1"/>
  <c r="AC682" i="1"/>
  <c r="AD682" i="1"/>
  <c r="AE682" i="1"/>
  <c r="AF682" i="1"/>
  <c r="AG682" i="1"/>
  <c r="AH682" i="1"/>
  <c r="AI682" i="1"/>
  <c r="AJ682" i="1"/>
  <c r="AK682" i="1"/>
  <c r="AL682" i="1"/>
  <c r="AC683" i="1"/>
  <c r="AD683" i="1"/>
  <c r="AE683" i="1"/>
  <c r="AF683" i="1"/>
  <c r="AG683" i="1"/>
  <c r="AH683" i="1"/>
  <c r="AI683" i="1"/>
  <c r="AJ683" i="1"/>
  <c r="AK683" i="1"/>
  <c r="AL683" i="1"/>
  <c r="AC684" i="1"/>
  <c r="AD684" i="1"/>
  <c r="AE684" i="1"/>
  <c r="AF684" i="1"/>
  <c r="AG684" i="1"/>
  <c r="AH684" i="1"/>
  <c r="AI684" i="1"/>
  <c r="AJ684" i="1"/>
  <c r="AK684" i="1"/>
  <c r="AL684" i="1"/>
  <c r="AC685" i="1"/>
  <c r="AD685" i="1"/>
  <c r="AE685" i="1"/>
  <c r="AF685" i="1"/>
  <c r="AG685" i="1"/>
  <c r="AH685" i="1"/>
  <c r="AI685" i="1"/>
  <c r="AJ685" i="1"/>
  <c r="AK685" i="1"/>
  <c r="AL685" i="1"/>
  <c r="AC686" i="1"/>
  <c r="AD686" i="1"/>
  <c r="AE686" i="1"/>
  <c r="AF686" i="1"/>
  <c r="AG686" i="1"/>
  <c r="AH686" i="1"/>
  <c r="AI686" i="1"/>
  <c r="AJ686" i="1"/>
  <c r="AK686" i="1"/>
  <c r="AL686" i="1"/>
  <c r="AC687" i="1"/>
  <c r="AD687" i="1"/>
  <c r="AE687" i="1"/>
  <c r="AF687" i="1"/>
  <c r="AG687" i="1"/>
  <c r="AH687" i="1"/>
  <c r="AI687" i="1"/>
  <c r="AJ687" i="1"/>
  <c r="AK687" i="1"/>
  <c r="AL687" i="1"/>
  <c r="AC688" i="1"/>
  <c r="AD688" i="1"/>
  <c r="AE688" i="1"/>
  <c r="AF688" i="1"/>
  <c r="AG688" i="1"/>
  <c r="AH688" i="1"/>
  <c r="AI688" i="1"/>
  <c r="AJ688" i="1"/>
  <c r="AK688" i="1"/>
  <c r="AL688" i="1"/>
  <c r="AC689" i="1"/>
  <c r="AD689" i="1"/>
  <c r="AE689" i="1"/>
  <c r="AF689" i="1"/>
  <c r="AG689" i="1"/>
  <c r="AH689" i="1"/>
  <c r="AI689" i="1"/>
  <c r="AJ689" i="1"/>
  <c r="AK689" i="1"/>
  <c r="AL689" i="1"/>
  <c r="AC690" i="1"/>
  <c r="AD690" i="1"/>
  <c r="AE690" i="1"/>
  <c r="AF690" i="1"/>
  <c r="AG690" i="1"/>
  <c r="AH690" i="1"/>
  <c r="AI690" i="1"/>
  <c r="AJ690" i="1"/>
  <c r="AK690" i="1"/>
  <c r="AL690" i="1"/>
  <c r="AC691" i="1"/>
  <c r="AD691" i="1"/>
  <c r="AE691" i="1"/>
  <c r="AF691" i="1"/>
  <c r="AG691" i="1"/>
  <c r="AH691" i="1"/>
  <c r="AI691" i="1"/>
  <c r="AJ691" i="1"/>
  <c r="AK691" i="1"/>
  <c r="AL691" i="1"/>
  <c r="AC692" i="1"/>
  <c r="AD692" i="1"/>
  <c r="AE692" i="1"/>
  <c r="AF692" i="1"/>
  <c r="AG692" i="1"/>
  <c r="AH692" i="1"/>
  <c r="AI692" i="1"/>
  <c r="AJ692" i="1"/>
  <c r="AK692" i="1"/>
  <c r="AL692" i="1"/>
  <c r="AC693" i="1"/>
  <c r="AD693" i="1"/>
  <c r="AE693" i="1"/>
  <c r="AF693" i="1"/>
  <c r="AG693" i="1"/>
  <c r="AH693" i="1"/>
  <c r="AI693" i="1"/>
  <c r="AJ693" i="1"/>
  <c r="AK693" i="1"/>
  <c r="AL693" i="1"/>
  <c r="AC694" i="1"/>
  <c r="AD694" i="1"/>
  <c r="AE694" i="1"/>
  <c r="AF694" i="1"/>
  <c r="AG694" i="1"/>
  <c r="AH694" i="1"/>
  <c r="AI694" i="1"/>
  <c r="AJ694" i="1"/>
  <c r="AK694" i="1"/>
  <c r="AL694" i="1"/>
  <c r="AC695" i="1"/>
  <c r="AD695" i="1"/>
  <c r="AE695" i="1"/>
  <c r="AF695" i="1"/>
  <c r="AG695" i="1"/>
  <c r="AH695" i="1"/>
  <c r="AI695" i="1"/>
  <c r="AJ695" i="1"/>
  <c r="AK695" i="1"/>
  <c r="AL695" i="1"/>
  <c r="AC696" i="1"/>
  <c r="AD696" i="1"/>
  <c r="AE696" i="1"/>
  <c r="AF696" i="1"/>
  <c r="AG696" i="1"/>
  <c r="AH696" i="1"/>
  <c r="AI696" i="1"/>
  <c r="AJ696" i="1"/>
  <c r="AK696" i="1"/>
  <c r="AL696" i="1"/>
  <c r="AC697" i="1"/>
  <c r="AD697" i="1"/>
  <c r="AE697" i="1"/>
  <c r="AF697" i="1"/>
  <c r="AG697" i="1"/>
  <c r="AH697" i="1"/>
  <c r="AI697" i="1"/>
  <c r="AJ697" i="1"/>
  <c r="AK697" i="1"/>
  <c r="AL697" i="1"/>
  <c r="AC698" i="1"/>
  <c r="AD698" i="1"/>
  <c r="AE698" i="1"/>
  <c r="AF698" i="1"/>
  <c r="AG698" i="1"/>
  <c r="AH698" i="1"/>
  <c r="AI698" i="1"/>
  <c r="AJ698" i="1"/>
  <c r="AK698" i="1"/>
  <c r="AL698" i="1"/>
  <c r="AC699" i="1"/>
  <c r="AD699" i="1"/>
  <c r="AE699" i="1"/>
  <c r="AF699" i="1"/>
  <c r="AG699" i="1"/>
  <c r="AH699" i="1"/>
  <c r="AI699" i="1"/>
  <c r="AJ699" i="1"/>
  <c r="AK699" i="1"/>
  <c r="AL699" i="1"/>
  <c r="AC700" i="1"/>
  <c r="AD700" i="1"/>
  <c r="AE700" i="1"/>
  <c r="AF700" i="1"/>
  <c r="AG700" i="1"/>
  <c r="AH700" i="1"/>
  <c r="AI700" i="1"/>
  <c r="AJ700" i="1"/>
  <c r="AK700" i="1"/>
  <c r="AL700" i="1"/>
  <c r="AC701" i="1"/>
  <c r="AD701" i="1"/>
  <c r="AE701" i="1"/>
  <c r="AF701" i="1"/>
  <c r="AG701" i="1"/>
  <c r="AH701" i="1"/>
  <c r="AI701" i="1"/>
  <c r="AJ701" i="1"/>
  <c r="AK701" i="1"/>
  <c r="AL701" i="1"/>
  <c r="AC702" i="1"/>
  <c r="AD702" i="1"/>
  <c r="AE702" i="1"/>
  <c r="AF702" i="1"/>
  <c r="AG702" i="1"/>
  <c r="AH702" i="1"/>
  <c r="AI702" i="1"/>
  <c r="AJ702" i="1"/>
  <c r="AK702" i="1"/>
  <c r="AL702" i="1"/>
  <c r="AC703" i="1"/>
  <c r="AD703" i="1"/>
  <c r="AE703" i="1"/>
  <c r="AF703" i="1"/>
  <c r="AG703" i="1"/>
  <c r="AH703" i="1"/>
  <c r="AI703" i="1"/>
  <c r="AJ703" i="1"/>
  <c r="AK703" i="1"/>
  <c r="AL703" i="1"/>
  <c r="AC704" i="1"/>
  <c r="AD704" i="1"/>
  <c r="AE704" i="1"/>
  <c r="AF704" i="1"/>
  <c r="AG704" i="1"/>
  <c r="AH704" i="1"/>
  <c r="AI704" i="1"/>
  <c r="AJ704" i="1"/>
  <c r="AK704" i="1"/>
  <c r="AL704" i="1"/>
  <c r="AC705" i="1"/>
  <c r="AD705" i="1"/>
  <c r="AE705" i="1"/>
  <c r="AF705" i="1"/>
  <c r="AG705" i="1"/>
  <c r="AH705" i="1"/>
  <c r="AI705" i="1"/>
  <c r="AJ705" i="1"/>
  <c r="AK705" i="1"/>
  <c r="AL705" i="1"/>
  <c r="AC706" i="1"/>
  <c r="AD706" i="1"/>
  <c r="AE706" i="1"/>
  <c r="AF706" i="1"/>
  <c r="AG706" i="1"/>
  <c r="AH706" i="1"/>
  <c r="AI706" i="1"/>
  <c r="AJ706" i="1"/>
  <c r="AK706" i="1"/>
  <c r="AL706" i="1"/>
  <c r="AC707" i="1"/>
  <c r="AD707" i="1"/>
  <c r="AE707" i="1"/>
  <c r="AF707" i="1"/>
  <c r="AG707" i="1"/>
  <c r="AH707" i="1"/>
  <c r="AI707" i="1"/>
  <c r="AJ707" i="1"/>
  <c r="AK707" i="1"/>
  <c r="AL707" i="1"/>
  <c r="AC708" i="1"/>
  <c r="AD708" i="1"/>
  <c r="AE708" i="1"/>
  <c r="AF708" i="1"/>
  <c r="AG708" i="1"/>
  <c r="AH708" i="1"/>
  <c r="AI708" i="1"/>
  <c r="AJ708" i="1"/>
  <c r="AK708" i="1"/>
  <c r="AL708" i="1"/>
  <c r="AC709" i="1"/>
  <c r="AD709" i="1"/>
  <c r="AE709" i="1"/>
  <c r="AF709" i="1"/>
  <c r="AG709" i="1"/>
  <c r="AH709" i="1"/>
  <c r="AI709" i="1"/>
  <c r="AJ709" i="1"/>
  <c r="AK709" i="1"/>
  <c r="AL709" i="1"/>
  <c r="AC710" i="1"/>
  <c r="AD710" i="1"/>
  <c r="AE710" i="1"/>
  <c r="AF710" i="1"/>
  <c r="AG710" i="1"/>
  <c r="AH710" i="1"/>
  <c r="AI710" i="1"/>
  <c r="AJ710" i="1"/>
  <c r="AK710" i="1"/>
  <c r="AL710" i="1"/>
  <c r="AC711" i="1"/>
  <c r="AD711" i="1"/>
  <c r="AE711" i="1"/>
  <c r="AF711" i="1"/>
  <c r="AG711" i="1"/>
  <c r="AH711" i="1"/>
  <c r="AI711" i="1"/>
  <c r="AJ711" i="1"/>
  <c r="AK711" i="1"/>
  <c r="AL711" i="1"/>
  <c r="AC712" i="1"/>
  <c r="AD712" i="1"/>
  <c r="AE712" i="1"/>
  <c r="AF712" i="1"/>
  <c r="AG712" i="1"/>
  <c r="AH712" i="1"/>
  <c r="AI712" i="1"/>
  <c r="AJ712" i="1"/>
  <c r="AK712" i="1"/>
  <c r="AL712" i="1"/>
  <c r="AC713" i="1"/>
  <c r="AD713" i="1"/>
  <c r="AE713" i="1"/>
  <c r="AF713" i="1"/>
  <c r="AG713" i="1"/>
  <c r="AH713" i="1"/>
  <c r="AI713" i="1"/>
  <c r="AJ713" i="1"/>
  <c r="AK713" i="1"/>
  <c r="AL713" i="1"/>
  <c r="AC714" i="1"/>
  <c r="AD714" i="1"/>
  <c r="AE714" i="1"/>
  <c r="AF714" i="1"/>
  <c r="AG714" i="1"/>
  <c r="AH714" i="1"/>
  <c r="AI714" i="1"/>
  <c r="AJ714" i="1"/>
  <c r="AK714" i="1"/>
  <c r="AL714" i="1"/>
  <c r="AC715" i="1"/>
  <c r="AD715" i="1"/>
  <c r="AE715" i="1"/>
  <c r="AF715" i="1"/>
  <c r="AG715" i="1"/>
  <c r="AH715" i="1"/>
  <c r="AI715" i="1"/>
  <c r="AJ715" i="1"/>
  <c r="AK715" i="1"/>
  <c r="AL715" i="1"/>
  <c r="AC622" i="1"/>
  <c r="AD622" i="1"/>
  <c r="AE622" i="1"/>
  <c r="AF622" i="1"/>
  <c r="AG622" i="1"/>
  <c r="AH622" i="1"/>
  <c r="AI622" i="1"/>
  <c r="AJ622" i="1"/>
  <c r="AK622" i="1"/>
  <c r="AL622" i="1"/>
  <c r="AC538" i="1"/>
  <c r="AD538" i="1"/>
  <c r="AE538" i="1"/>
  <c r="AF538" i="1"/>
  <c r="AG538" i="1"/>
  <c r="AH538" i="1"/>
  <c r="AI538" i="1"/>
  <c r="AJ538" i="1"/>
  <c r="AK538" i="1"/>
  <c r="AL538" i="1"/>
  <c r="AC539" i="1"/>
  <c r="AD539" i="1"/>
  <c r="AE539" i="1"/>
  <c r="AF539" i="1"/>
  <c r="AG539" i="1"/>
  <c r="AH539" i="1"/>
  <c r="AI539" i="1"/>
  <c r="AJ539" i="1"/>
  <c r="AK539" i="1"/>
  <c r="AL539" i="1"/>
  <c r="AC540" i="1"/>
  <c r="AD540" i="1"/>
  <c r="AE540" i="1"/>
  <c r="AF540" i="1"/>
  <c r="AG540" i="1"/>
  <c r="AH540" i="1"/>
  <c r="AI540" i="1"/>
  <c r="AJ540" i="1"/>
  <c r="AK540" i="1"/>
  <c r="AL540" i="1"/>
  <c r="AC541" i="1"/>
  <c r="AD541" i="1"/>
  <c r="AE541" i="1"/>
  <c r="AF541" i="1"/>
  <c r="AG541" i="1"/>
  <c r="AH541" i="1"/>
  <c r="AI541" i="1"/>
  <c r="AJ541" i="1"/>
  <c r="AK541" i="1"/>
  <c r="AL541" i="1"/>
  <c r="AC542" i="1"/>
  <c r="AD542" i="1"/>
  <c r="AE542" i="1"/>
  <c r="AF542" i="1"/>
  <c r="AG542" i="1"/>
  <c r="AH542" i="1"/>
  <c r="AI542" i="1"/>
  <c r="AJ542" i="1"/>
  <c r="AK542" i="1"/>
  <c r="AL542" i="1"/>
  <c r="AC543" i="1"/>
  <c r="AD543" i="1"/>
  <c r="AE543" i="1"/>
  <c r="AF543" i="1"/>
  <c r="AG543" i="1"/>
  <c r="AH543" i="1"/>
  <c r="AI543" i="1"/>
  <c r="AJ543" i="1"/>
  <c r="AK543" i="1"/>
  <c r="AL543" i="1"/>
  <c r="AC544" i="1"/>
  <c r="AD544" i="1"/>
  <c r="AE544" i="1"/>
  <c r="AF544" i="1"/>
  <c r="AG544" i="1"/>
  <c r="AH544" i="1"/>
  <c r="AI544" i="1"/>
  <c r="AJ544" i="1"/>
  <c r="AK544" i="1"/>
  <c r="AL544" i="1"/>
  <c r="AC545" i="1"/>
  <c r="AD545" i="1"/>
  <c r="AE545" i="1"/>
  <c r="AF545" i="1"/>
  <c r="AG545" i="1"/>
  <c r="AH545" i="1"/>
  <c r="AI545" i="1"/>
  <c r="AJ545" i="1"/>
  <c r="AK545" i="1"/>
  <c r="AL545" i="1"/>
  <c r="AC546" i="1"/>
  <c r="AD546" i="1"/>
  <c r="AE546" i="1"/>
  <c r="AF546" i="1"/>
  <c r="AG546" i="1"/>
  <c r="AH546" i="1"/>
  <c r="AI546" i="1"/>
  <c r="AJ546" i="1"/>
  <c r="AK546" i="1"/>
  <c r="AL546" i="1"/>
  <c r="AC547" i="1"/>
  <c r="AD547" i="1"/>
  <c r="AE547" i="1"/>
  <c r="AF547" i="1"/>
  <c r="AG547" i="1"/>
  <c r="AH547" i="1"/>
  <c r="AI547" i="1"/>
  <c r="AJ547" i="1"/>
  <c r="AK547" i="1"/>
  <c r="AL547" i="1"/>
  <c r="AC548" i="1"/>
  <c r="AD548" i="1"/>
  <c r="AE548" i="1"/>
  <c r="AF548" i="1"/>
  <c r="AG548" i="1"/>
  <c r="AH548" i="1"/>
  <c r="AI548" i="1"/>
  <c r="AJ548" i="1"/>
  <c r="AK548" i="1"/>
  <c r="AL548" i="1"/>
  <c r="AC549" i="1"/>
  <c r="AD549" i="1"/>
  <c r="AE549" i="1"/>
  <c r="AF549" i="1"/>
  <c r="AG549" i="1"/>
  <c r="AH549" i="1"/>
  <c r="AI549" i="1"/>
  <c r="AJ549" i="1"/>
  <c r="AK549" i="1"/>
  <c r="AL549" i="1"/>
  <c r="AC550" i="1"/>
  <c r="AD550" i="1"/>
  <c r="AE550" i="1"/>
  <c r="AF550" i="1"/>
  <c r="AG550" i="1"/>
  <c r="AH550" i="1"/>
  <c r="AI550" i="1"/>
  <c r="AJ550" i="1"/>
  <c r="AK550" i="1"/>
  <c r="AL550" i="1"/>
  <c r="AC551" i="1"/>
  <c r="AD551" i="1"/>
  <c r="AE551" i="1"/>
  <c r="AF551" i="1"/>
  <c r="AG551" i="1"/>
  <c r="AH551" i="1"/>
  <c r="AI551" i="1"/>
  <c r="AJ551" i="1"/>
  <c r="AK551" i="1"/>
  <c r="AL551" i="1"/>
  <c r="AC552" i="1"/>
  <c r="AD552" i="1"/>
  <c r="AE552" i="1"/>
  <c r="AF552" i="1"/>
  <c r="AG552" i="1"/>
  <c r="AH552" i="1"/>
  <c r="AI552" i="1"/>
  <c r="AJ552" i="1"/>
  <c r="AK552" i="1"/>
  <c r="AL552" i="1"/>
  <c r="AC553" i="1"/>
  <c r="AD553" i="1"/>
  <c r="AE553" i="1"/>
  <c r="AF553" i="1"/>
  <c r="AG553" i="1"/>
  <c r="AH553" i="1"/>
  <c r="AI553" i="1"/>
  <c r="AJ553" i="1"/>
  <c r="AK553" i="1"/>
  <c r="AL553" i="1"/>
  <c r="AC554" i="1"/>
  <c r="AD554" i="1"/>
  <c r="AE554" i="1"/>
  <c r="AF554" i="1"/>
  <c r="AG554" i="1"/>
  <c r="AH554" i="1"/>
  <c r="AI554" i="1"/>
  <c r="AJ554" i="1"/>
  <c r="AK554" i="1"/>
  <c r="AL554" i="1"/>
  <c r="AC555" i="1"/>
  <c r="AD555" i="1"/>
  <c r="AE555" i="1"/>
  <c r="AF555" i="1"/>
  <c r="AG555" i="1"/>
  <c r="AH555" i="1"/>
  <c r="AI555" i="1"/>
  <c r="AJ555" i="1"/>
  <c r="AK555" i="1"/>
  <c r="AL555" i="1"/>
  <c r="AC556" i="1"/>
  <c r="AD556" i="1"/>
  <c r="AE556" i="1"/>
  <c r="AF556" i="1"/>
  <c r="AG556" i="1"/>
  <c r="AH556" i="1"/>
  <c r="AI556" i="1"/>
  <c r="AJ556" i="1"/>
  <c r="AK556" i="1"/>
  <c r="AL556" i="1"/>
  <c r="AC557" i="1"/>
  <c r="AD557" i="1"/>
  <c r="AE557" i="1"/>
  <c r="AF557" i="1"/>
  <c r="AG557" i="1"/>
  <c r="AH557" i="1"/>
  <c r="AI557" i="1"/>
  <c r="AJ557" i="1"/>
  <c r="AK557" i="1"/>
  <c r="AL557" i="1"/>
  <c r="AC558" i="1"/>
  <c r="AD558" i="1"/>
  <c r="AE558" i="1"/>
  <c r="AF558" i="1"/>
  <c r="AG558" i="1"/>
  <c r="AH558" i="1"/>
  <c r="AI558" i="1"/>
  <c r="AJ558" i="1"/>
  <c r="AK558" i="1"/>
  <c r="AL558" i="1"/>
  <c r="AC559" i="1"/>
  <c r="AD559" i="1"/>
  <c r="AE559" i="1"/>
  <c r="AF559" i="1"/>
  <c r="AG559" i="1"/>
  <c r="AH559" i="1"/>
  <c r="AI559" i="1"/>
  <c r="AJ559" i="1"/>
  <c r="AK559" i="1"/>
  <c r="AL559" i="1"/>
  <c r="AC560" i="1"/>
  <c r="AD560" i="1"/>
  <c r="AE560" i="1"/>
  <c r="AF560" i="1"/>
  <c r="AG560" i="1"/>
  <c r="AH560" i="1"/>
  <c r="AI560" i="1"/>
  <c r="AJ560" i="1"/>
  <c r="AK560" i="1"/>
  <c r="AL560" i="1"/>
  <c r="AC561" i="1"/>
  <c r="AD561" i="1"/>
  <c r="AE561" i="1"/>
  <c r="AF561" i="1"/>
  <c r="AG561" i="1"/>
  <c r="AH561" i="1"/>
  <c r="AI561" i="1"/>
  <c r="AJ561" i="1"/>
  <c r="AK561" i="1"/>
  <c r="AL561" i="1"/>
  <c r="AC562" i="1"/>
  <c r="AD562" i="1"/>
  <c r="AE562" i="1"/>
  <c r="AF562" i="1"/>
  <c r="AG562" i="1"/>
  <c r="AH562" i="1"/>
  <c r="AI562" i="1"/>
  <c r="AJ562" i="1"/>
  <c r="AK562" i="1"/>
  <c r="AL562" i="1"/>
  <c r="AC563" i="1"/>
  <c r="AD563" i="1"/>
  <c r="AE563" i="1"/>
  <c r="AF563" i="1"/>
  <c r="AG563" i="1"/>
  <c r="AH563" i="1"/>
  <c r="AI563" i="1"/>
  <c r="AJ563" i="1"/>
  <c r="AK563" i="1"/>
  <c r="AL563" i="1"/>
  <c r="AC564" i="1"/>
  <c r="AD564" i="1"/>
  <c r="AE564" i="1"/>
  <c r="AF564" i="1"/>
  <c r="AG564" i="1"/>
  <c r="AH564" i="1"/>
  <c r="AI564" i="1"/>
  <c r="AJ564" i="1"/>
  <c r="AK564" i="1"/>
  <c r="AL564" i="1"/>
  <c r="AC565" i="1"/>
  <c r="AD565" i="1"/>
  <c r="AE565" i="1"/>
  <c r="AF565" i="1"/>
  <c r="AG565" i="1"/>
  <c r="AH565" i="1"/>
  <c r="AI565" i="1"/>
  <c r="AJ565" i="1"/>
  <c r="AK565" i="1"/>
  <c r="AL565" i="1"/>
  <c r="AC566" i="1"/>
  <c r="AD566" i="1"/>
  <c r="AE566" i="1"/>
  <c r="AF566" i="1"/>
  <c r="AG566" i="1"/>
  <c r="AH566" i="1"/>
  <c r="AI566" i="1"/>
  <c r="AJ566" i="1"/>
  <c r="AK566" i="1"/>
  <c r="AL566" i="1"/>
  <c r="AC567" i="1"/>
  <c r="AD567" i="1"/>
  <c r="AE567" i="1"/>
  <c r="AF567" i="1"/>
  <c r="AG567" i="1"/>
  <c r="AH567" i="1"/>
  <c r="AI567" i="1"/>
  <c r="AJ567" i="1"/>
  <c r="AK567" i="1"/>
  <c r="AL567" i="1"/>
  <c r="AC568" i="1"/>
  <c r="AD568" i="1"/>
  <c r="AE568" i="1"/>
  <c r="AF568" i="1"/>
  <c r="AG568" i="1"/>
  <c r="AH568" i="1"/>
  <c r="AI568" i="1"/>
  <c r="AJ568" i="1"/>
  <c r="AK568" i="1"/>
  <c r="AL568" i="1"/>
  <c r="AC569" i="1"/>
  <c r="AD569" i="1"/>
  <c r="AE569" i="1"/>
  <c r="AF569" i="1"/>
  <c r="AG569" i="1"/>
  <c r="AH569" i="1"/>
  <c r="AI569" i="1"/>
  <c r="AJ569" i="1"/>
  <c r="AK569" i="1"/>
  <c r="AL569" i="1"/>
  <c r="AC570" i="1"/>
  <c r="AD570" i="1"/>
  <c r="AE570" i="1"/>
  <c r="AF570" i="1"/>
  <c r="AG570" i="1"/>
  <c r="AH570" i="1"/>
  <c r="AI570" i="1"/>
  <c r="AJ570" i="1"/>
  <c r="AK570" i="1"/>
  <c r="AL570" i="1"/>
  <c r="AC571" i="1"/>
  <c r="AD571" i="1"/>
  <c r="AE571" i="1"/>
  <c r="AF571" i="1"/>
  <c r="AG571" i="1"/>
  <c r="AH571" i="1"/>
  <c r="AI571" i="1"/>
  <c r="AJ571" i="1"/>
  <c r="AK571" i="1"/>
  <c r="AL571" i="1"/>
  <c r="AC572" i="1"/>
  <c r="AD572" i="1"/>
  <c r="AE572" i="1"/>
  <c r="AF572" i="1"/>
  <c r="AG572" i="1"/>
  <c r="AH572" i="1"/>
  <c r="AI572" i="1"/>
  <c r="AJ572" i="1"/>
  <c r="AK572" i="1"/>
  <c r="AL572" i="1"/>
  <c r="AC573" i="1"/>
  <c r="AD573" i="1"/>
  <c r="AE573" i="1"/>
  <c r="AF573" i="1"/>
  <c r="AG573" i="1"/>
  <c r="AH573" i="1"/>
  <c r="AI573" i="1"/>
  <c r="AJ573" i="1"/>
  <c r="AK573" i="1"/>
  <c r="AL573" i="1"/>
  <c r="AC574" i="1"/>
  <c r="AD574" i="1"/>
  <c r="AE574" i="1"/>
  <c r="AF574" i="1"/>
  <c r="AG574" i="1"/>
  <c r="AH574" i="1"/>
  <c r="AI574" i="1"/>
  <c r="AJ574" i="1"/>
  <c r="AK574" i="1"/>
  <c r="AL574" i="1"/>
  <c r="AC575" i="1"/>
  <c r="AD575" i="1"/>
  <c r="AE575" i="1"/>
  <c r="AF575" i="1"/>
  <c r="AG575" i="1"/>
  <c r="AH575" i="1"/>
  <c r="AI575" i="1"/>
  <c r="AJ575" i="1"/>
  <c r="AK575" i="1"/>
  <c r="AL575" i="1"/>
  <c r="AC576" i="1"/>
  <c r="AD576" i="1"/>
  <c r="AE576" i="1"/>
  <c r="AF576" i="1"/>
  <c r="AG576" i="1"/>
  <c r="AH576" i="1"/>
  <c r="AI576" i="1"/>
  <c r="AJ576" i="1"/>
  <c r="AK576" i="1"/>
  <c r="AL576" i="1"/>
  <c r="AC577" i="1"/>
  <c r="AD577" i="1"/>
  <c r="AE577" i="1"/>
  <c r="AF577" i="1"/>
  <c r="AG577" i="1"/>
  <c r="AH577" i="1"/>
  <c r="AI577" i="1"/>
  <c r="AJ577" i="1"/>
  <c r="AK577" i="1"/>
  <c r="AL577" i="1"/>
  <c r="AC578" i="1"/>
  <c r="AD578" i="1"/>
  <c r="AE578" i="1"/>
  <c r="AF578" i="1"/>
  <c r="AG578" i="1"/>
  <c r="AH578" i="1"/>
  <c r="AI578" i="1"/>
  <c r="AJ578" i="1"/>
  <c r="AK578" i="1"/>
  <c r="AL578" i="1"/>
  <c r="AC579" i="1"/>
  <c r="AD579" i="1"/>
  <c r="AE579" i="1"/>
  <c r="AF579" i="1"/>
  <c r="AG579" i="1"/>
  <c r="AH579" i="1"/>
  <c r="AI579" i="1"/>
  <c r="AJ579" i="1"/>
  <c r="AK579" i="1"/>
  <c r="AL579" i="1"/>
  <c r="AC580" i="1"/>
  <c r="AD580" i="1"/>
  <c r="AE580" i="1"/>
  <c r="AF580" i="1"/>
  <c r="AG580" i="1"/>
  <c r="AH580" i="1"/>
  <c r="AI580" i="1"/>
  <c r="AJ580" i="1"/>
  <c r="AK580" i="1"/>
  <c r="AL580" i="1"/>
  <c r="AC581" i="1"/>
  <c r="AD581" i="1"/>
  <c r="AE581" i="1"/>
  <c r="AF581" i="1"/>
  <c r="AG581" i="1"/>
  <c r="AH581" i="1"/>
  <c r="AI581" i="1"/>
  <c r="AJ581" i="1"/>
  <c r="AK581" i="1"/>
  <c r="AL581" i="1"/>
  <c r="AC582" i="1"/>
  <c r="AD582" i="1"/>
  <c r="AE582" i="1"/>
  <c r="AF582" i="1"/>
  <c r="AG582" i="1"/>
  <c r="AH582" i="1"/>
  <c r="AI582" i="1"/>
  <c r="AJ582" i="1"/>
  <c r="AK582" i="1"/>
  <c r="AL582" i="1"/>
  <c r="AC583" i="1"/>
  <c r="AD583" i="1"/>
  <c r="AE583" i="1"/>
  <c r="AF583" i="1"/>
  <c r="AG583" i="1"/>
  <c r="AH583" i="1"/>
  <c r="AI583" i="1"/>
  <c r="AJ583" i="1"/>
  <c r="AK583" i="1"/>
  <c r="AL583" i="1"/>
  <c r="AC584" i="1"/>
  <c r="AD584" i="1"/>
  <c r="AE584" i="1"/>
  <c r="AF584" i="1"/>
  <c r="AG584" i="1"/>
  <c r="AH584" i="1"/>
  <c r="AI584" i="1"/>
  <c r="AJ584" i="1"/>
  <c r="AK584" i="1"/>
  <c r="AL584" i="1"/>
  <c r="AC585" i="1"/>
  <c r="AD585" i="1"/>
  <c r="AE585" i="1"/>
  <c r="AF585" i="1"/>
  <c r="AG585" i="1"/>
  <c r="AH585" i="1"/>
  <c r="AI585" i="1"/>
  <c r="AJ585" i="1"/>
  <c r="AK585" i="1"/>
  <c r="AL585" i="1"/>
  <c r="AC586" i="1"/>
  <c r="AD586" i="1"/>
  <c r="AE586" i="1"/>
  <c r="AF586" i="1"/>
  <c r="AG586" i="1"/>
  <c r="AH586" i="1"/>
  <c r="AI586" i="1"/>
  <c r="AJ586" i="1"/>
  <c r="AK586" i="1"/>
  <c r="AL586" i="1"/>
  <c r="AC587" i="1"/>
  <c r="AD587" i="1"/>
  <c r="AE587" i="1"/>
  <c r="AF587" i="1"/>
  <c r="AG587" i="1"/>
  <c r="AH587" i="1"/>
  <c r="AI587" i="1"/>
  <c r="AJ587" i="1"/>
  <c r="AK587" i="1"/>
  <c r="AL587" i="1"/>
  <c r="AC588" i="1"/>
  <c r="AD588" i="1"/>
  <c r="AE588" i="1"/>
  <c r="AF588" i="1"/>
  <c r="AG588" i="1"/>
  <c r="AH588" i="1"/>
  <c r="AI588" i="1"/>
  <c r="AJ588" i="1"/>
  <c r="AK588" i="1"/>
  <c r="AL588" i="1"/>
  <c r="AC589" i="1"/>
  <c r="AD589" i="1"/>
  <c r="AE589" i="1"/>
  <c r="AF589" i="1"/>
  <c r="AG589" i="1"/>
  <c r="AH589" i="1"/>
  <c r="AI589" i="1"/>
  <c r="AJ589" i="1"/>
  <c r="AK589" i="1"/>
  <c r="AL589" i="1"/>
  <c r="AC590" i="1"/>
  <c r="AD590" i="1"/>
  <c r="AE590" i="1"/>
  <c r="AF590" i="1"/>
  <c r="AG590" i="1"/>
  <c r="AH590" i="1"/>
  <c r="AI590" i="1"/>
  <c r="AJ590" i="1"/>
  <c r="AK590" i="1"/>
  <c r="AL590" i="1"/>
  <c r="AC591" i="1"/>
  <c r="AD591" i="1"/>
  <c r="AE591" i="1"/>
  <c r="AF591" i="1"/>
  <c r="AG591" i="1"/>
  <c r="AH591" i="1"/>
  <c r="AI591" i="1"/>
  <c r="AJ591" i="1"/>
  <c r="AK591" i="1"/>
  <c r="AL591" i="1"/>
  <c r="AC592" i="1"/>
  <c r="AD592" i="1"/>
  <c r="AE592" i="1"/>
  <c r="AF592" i="1"/>
  <c r="AG592" i="1"/>
  <c r="AH592" i="1"/>
  <c r="AI592" i="1"/>
  <c r="AJ592" i="1"/>
  <c r="AK592" i="1"/>
  <c r="AL592" i="1"/>
  <c r="AC593" i="1"/>
  <c r="AD593" i="1"/>
  <c r="AE593" i="1"/>
  <c r="AF593" i="1"/>
  <c r="AG593" i="1"/>
  <c r="AH593" i="1"/>
  <c r="AI593" i="1"/>
  <c r="AJ593" i="1"/>
  <c r="AK593" i="1"/>
  <c r="AL593" i="1"/>
  <c r="AC594" i="1"/>
  <c r="AD594" i="1"/>
  <c r="AE594" i="1"/>
  <c r="AF594" i="1"/>
  <c r="AG594" i="1"/>
  <c r="AH594" i="1"/>
  <c r="AI594" i="1"/>
  <c r="AJ594" i="1"/>
  <c r="AK594" i="1"/>
  <c r="AL594" i="1"/>
  <c r="AC595" i="1"/>
  <c r="AD595" i="1"/>
  <c r="AE595" i="1"/>
  <c r="AF595" i="1"/>
  <c r="AG595" i="1"/>
  <c r="AH595" i="1"/>
  <c r="AI595" i="1"/>
  <c r="AJ595" i="1"/>
  <c r="AK595" i="1"/>
  <c r="AL595" i="1"/>
  <c r="AC596" i="1"/>
  <c r="AD596" i="1"/>
  <c r="AE596" i="1"/>
  <c r="AF596" i="1"/>
  <c r="AG596" i="1"/>
  <c r="AH596" i="1"/>
  <c r="AI596" i="1"/>
  <c r="AJ596" i="1"/>
  <c r="AK596" i="1"/>
  <c r="AL596" i="1"/>
  <c r="AC597" i="1"/>
  <c r="AD597" i="1"/>
  <c r="AE597" i="1"/>
  <c r="AF597" i="1"/>
  <c r="AG597" i="1"/>
  <c r="AH597" i="1"/>
  <c r="AI597" i="1"/>
  <c r="AJ597" i="1"/>
  <c r="AK597" i="1"/>
  <c r="AL597" i="1"/>
  <c r="AC598" i="1"/>
  <c r="AD598" i="1"/>
  <c r="AE598" i="1"/>
  <c r="AF598" i="1"/>
  <c r="AG598" i="1"/>
  <c r="AH598" i="1"/>
  <c r="AI598" i="1"/>
  <c r="AJ598" i="1"/>
  <c r="AK598" i="1"/>
  <c r="AL598" i="1"/>
  <c r="AC599" i="1"/>
  <c r="AD599" i="1"/>
  <c r="AE599" i="1"/>
  <c r="AF599" i="1"/>
  <c r="AG599" i="1"/>
  <c r="AH599" i="1"/>
  <c r="AI599" i="1"/>
  <c r="AJ599" i="1"/>
  <c r="AK599" i="1"/>
  <c r="AL599" i="1"/>
  <c r="AC600" i="1"/>
  <c r="AD600" i="1"/>
  <c r="AE600" i="1"/>
  <c r="AF600" i="1"/>
  <c r="AG600" i="1"/>
  <c r="AH600" i="1"/>
  <c r="AI600" i="1"/>
  <c r="AJ600" i="1"/>
  <c r="AK600" i="1"/>
  <c r="AL600" i="1"/>
  <c r="AC601" i="1"/>
  <c r="AD601" i="1"/>
  <c r="AE601" i="1"/>
  <c r="AF601" i="1"/>
  <c r="AG601" i="1"/>
  <c r="AH601" i="1"/>
  <c r="AI601" i="1"/>
  <c r="AJ601" i="1"/>
  <c r="AK601" i="1"/>
  <c r="AL601" i="1"/>
  <c r="AC602" i="1"/>
  <c r="AD602" i="1"/>
  <c r="AE602" i="1"/>
  <c r="AF602" i="1"/>
  <c r="AG602" i="1"/>
  <c r="AH602" i="1"/>
  <c r="AI602" i="1"/>
  <c r="AJ602" i="1"/>
  <c r="AK602" i="1"/>
  <c r="AL602" i="1"/>
  <c r="AC603" i="1"/>
  <c r="AD603" i="1"/>
  <c r="AE603" i="1"/>
  <c r="AF603" i="1"/>
  <c r="AG603" i="1"/>
  <c r="AH603" i="1"/>
  <c r="AI603" i="1"/>
  <c r="AJ603" i="1"/>
  <c r="AK603" i="1"/>
  <c r="AL603" i="1"/>
  <c r="AC604" i="1"/>
  <c r="AD604" i="1"/>
  <c r="AE604" i="1"/>
  <c r="AF604" i="1"/>
  <c r="AG604" i="1"/>
  <c r="AH604" i="1"/>
  <c r="AI604" i="1"/>
  <c r="AJ604" i="1"/>
  <c r="AK604" i="1"/>
  <c r="AL604" i="1"/>
  <c r="AC605" i="1"/>
  <c r="AD605" i="1"/>
  <c r="AE605" i="1"/>
  <c r="AF605" i="1"/>
  <c r="AG605" i="1"/>
  <c r="AH605" i="1"/>
  <c r="AI605" i="1"/>
  <c r="AJ605" i="1"/>
  <c r="AK605" i="1"/>
  <c r="AL605" i="1"/>
  <c r="AC606" i="1"/>
  <c r="AD606" i="1"/>
  <c r="AE606" i="1"/>
  <c r="AF606" i="1"/>
  <c r="AG606" i="1"/>
  <c r="AH606" i="1"/>
  <c r="AI606" i="1"/>
  <c r="AJ606" i="1"/>
  <c r="AK606" i="1"/>
  <c r="AL606" i="1"/>
  <c r="AC607" i="1"/>
  <c r="AD607" i="1"/>
  <c r="AE607" i="1"/>
  <c r="AF607" i="1"/>
  <c r="AG607" i="1"/>
  <c r="AH607" i="1"/>
  <c r="AI607" i="1"/>
  <c r="AJ607" i="1"/>
  <c r="AK607" i="1"/>
  <c r="AL607" i="1"/>
  <c r="AC608" i="1"/>
  <c r="AD608" i="1"/>
  <c r="AE608" i="1"/>
  <c r="AF608" i="1"/>
  <c r="AG608" i="1"/>
  <c r="AH608" i="1"/>
  <c r="AI608" i="1"/>
  <c r="AJ608" i="1"/>
  <c r="AK608" i="1"/>
  <c r="AL608" i="1"/>
  <c r="AC609" i="1"/>
  <c r="AD609" i="1"/>
  <c r="AE609" i="1"/>
  <c r="AF609" i="1"/>
  <c r="AG609" i="1"/>
  <c r="AH609" i="1"/>
  <c r="AI609" i="1"/>
  <c r="AJ609" i="1"/>
  <c r="AK609" i="1"/>
  <c r="AL609" i="1"/>
  <c r="AC610" i="1"/>
  <c r="AD610" i="1"/>
  <c r="AE610" i="1"/>
  <c r="AF610" i="1"/>
  <c r="AG610" i="1"/>
  <c r="AH610" i="1"/>
  <c r="AI610" i="1"/>
  <c r="AJ610" i="1"/>
  <c r="AK610" i="1"/>
  <c r="AL610" i="1"/>
  <c r="AC611" i="1"/>
  <c r="AD611" i="1"/>
  <c r="AE611" i="1"/>
  <c r="AF611" i="1"/>
  <c r="AG611" i="1"/>
  <c r="AH611" i="1"/>
  <c r="AI611" i="1"/>
  <c r="AJ611" i="1"/>
  <c r="AK611" i="1"/>
  <c r="AL611" i="1"/>
  <c r="AC612" i="1"/>
  <c r="AD612" i="1"/>
  <c r="AE612" i="1"/>
  <c r="AF612" i="1"/>
  <c r="AG612" i="1"/>
  <c r="AH612" i="1"/>
  <c r="AI612" i="1"/>
  <c r="AJ612" i="1"/>
  <c r="AK612" i="1"/>
  <c r="AL612" i="1"/>
  <c r="AC613" i="1"/>
  <c r="AD613" i="1"/>
  <c r="AE613" i="1"/>
  <c r="AF613" i="1"/>
  <c r="AG613" i="1"/>
  <c r="AH613" i="1"/>
  <c r="AI613" i="1"/>
  <c r="AJ613" i="1"/>
  <c r="AK613" i="1"/>
  <c r="AL613" i="1"/>
  <c r="AC614" i="1"/>
  <c r="AD614" i="1"/>
  <c r="AE614" i="1"/>
  <c r="AF614" i="1"/>
  <c r="AG614" i="1"/>
  <c r="AH614" i="1"/>
  <c r="AI614" i="1"/>
  <c r="AJ614" i="1"/>
  <c r="AK614" i="1"/>
  <c r="AL614" i="1"/>
  <c r="AC615" i="1"/>
  <c r="AD615" i="1"/>
  <c r="AE615" i="1"/>
  <c r="AF615" i="1"/>
  <c r="AG615" i="1"/>
  <c r="AH615" i="1"/>
  <c r="AI615" i="1"/>
  <c r="AJ615" i="1"/>
  <c r="AK615" i="1"/>
  <c r="AL615" i="1"/>
  <c r="AC616" i="1"/>
  <c r="AD616" i="1"/>
  <c r="AE616" i="1"/>
  <c r="AF616" i="1"/>
  <c r="AG616" i="1"/>
  <c r="AH616" i="1"/>
  <c r="AI616" i="1"/>
  <c r="AJ616" i="1"/>
  <c r="AK616" i="1"/>
  <c r="AL616" i="1"/>
  <c r="AC617" i="1"/>
  <c r="AD617" i="1"/>
  <c r="AE617" i="1"/>
  <c r="AF617" i="1"/>
  <c r="AG617" i="1"/>
  <c r="AH617" i="1"/>
  <c r="AI617" i="1"/>
  <c r="AJ617" i="1"/>
  <c r="AK617" i="1"/>
  <c r="AL617" i="1"/>
  <c r="AC618" i="1"/>
  <c r="AD618" i="1"/>
  <c r="AE618" i="1"/>
  <c r="AF618" i="1"/>
  <c r="AG618" i="1"/>
  <c r="AH618" i="1"/>
  <c r="AI618" i="1"/>
  <c r="AJ618" i="1"/>
  <c r="AK618" i="1"/>
  <c r="AL618" i="1"/>
  <c r="AC619" i="1"/>
  <c r="AD619" i="1"/>
  <c r="AE619" i="1"/>
  <c r="AF619" i="1"/>
  <c r="AG619" i="1"/>
  <c r="AH619" i="1"/>
  <c r="AI619" i="1"/>
  <c r="AJ619" i="1"/>
  <c r="AK619" i="1"/>
  <c r="AL619" i="1"/>
  <c r="AC620" i="1"/>
  <c r="AD620" i="1"/>
  <c r="AE620" i="1"/>
  <c r="AF620" i="1"/>
  <c r="AG620" i="1"/>
  <c r="AH620" i="1"/>
  <c r="AI620" i="1"/>
  <c r="AJ620" i="1"/>
  <c r="AK620" i="1"/>
  <c r="AL620" i="1"/>
  <c r="AC621" i="1"/>
  <c r="AD621" i="1"/>
  <c r="AE621" i="1"/>
  <c r="AF621" i="1"/>
  <c r="AG621" i="1"/>
  <c r="AH621" i="1"/>
  <c r="AI621" i="1"/>
  <c r="AJ621" i="1"/>
  <c r="AK621" i="1"/>
  <c r="AL621" i="1"/>
  <c r="AC537" i="1"/>
  <c r="AD537" i="1"/>
  <c r="AE537" i="1"/>
  <c r="AF537" i="1"/>
  <c r="AG537" i="1"/>
  <c r="AH537" i="1"/>
  <c r="AI537" i="1"/>
  <c r="AJ537" i="1"/>
  <c r="AK537" i="1"/>
  <c r="AL537" i="1"/>
  <c r="J203" i="1" l="1"/>
  <c r="D9" i="13"/>
  <c r="B19" i="12"/>
  <c r="D3" i="11" l="1"/>
  <c r="D19" i="11"/>
  <c r="D24" i="11"/>
  <c r="D6" i="11"/>
  <c r="D9" i="11"/>
  <c r="D37" i="11"/>
  <c r="D44" i="11"/>
  <c r="D33" i="11"/>
  <c r="D25" i="11"/>
  <c r="D15" i="11"/>
  <c r="D38" i="11"/>
  <c r="D5" i="11"/>
  <c r="D39" i="11"/>
  <c r="D40" i="11"/>
  <c r="D16" i="11"/>
  <c r="D41" i="11"/>
  <c r="D43" i="11"/>
  <c r="D10" i="11"/>
  <c r="D22" i="11"/>
  <c r="D34" i="11"/>
  <c r="D8" i="11"/>
  <c r="D31" i="11"/>
  <c r="D32" i="11"/>
  <c r="D23" i="11"/>
  <c r="D7" i="11"/>
  <c r="D12" i="11"/>
  <c r="D26" i="11"/>
  <c r="D27" i="11"/>
  <c r="D17" i="11"/>
  <c r="D42" i="11"/>
  <c r="D28" i="11"/>
  <c r="D18" i="11"/>
  <c r="D4" i="11"/>
  <c r="D35" i="11"/>
  <c r="D2" i="11"/>
  <c r="D29" i="11"/>
  <c r="D21" i="11"/>
  <c r="D36" i="11"/>
  <c r="D20" i="11"/>
  <c r="D30" i="11"/>
  <c r="D11" i="11"/>
  <c r="D13" i="11"/>
  <c r="D14" i="11"/>
  <c r="D29" i="7" l="1"/>
  <c r="D36" i="7"/>
  <c r="D3" i="7" l="1"/>
  <c r="D4" i="7"/>
  <c r="D5" i="7"/>
  <c r="D6" i="7"/>
  <c r="D7" i="7"/>
  <c r="D8" i="7"/>
  <c r="D9" i="7"/>
  <c r="D10" i="7"/>
  <c r="D11" i="7"/>
  <c r="D12" i="7"/>
  <c r="D13" i="7"/>
  <c r="D14" i="7"/>
  <c r="D15" i="7"/>
  <c r="D16" i="7"/>
  <c r="D17" i="7"/>
  <c r="D18" i="7"/>
  <c r="D19" i="7"/>
  <c r="D20" i="7"/>
  <c r="D21" i="7"/>
  <c r="D22" i="7"/>
  <c r="D23" i="7"/>
  <c r="D24" i="7"/>
  <c r="D25" i="7"/>
  <c r="D26" i="7"/>
  <c r="D27" i="7"/>
  <c r="D28" i="7"/>
  <c r="D30" i="7"/>
  <c r="D31" i="7"/>
  <c r="D32" i="7"/>
  <c r="D33" i="7"/>
  <c r="D34" i="7"/>
  <c r="D35" i="7"/>
  <c r="D37" i="7"/>
  <c r="D38" i="7"/>
  <c r="D39" i="7"/>
  <c r="D40" i="7"/>
  <c r="D41" i="7"/>
  <c r="D42" i="7"/>
  <c r="D43" i="7"/>
  <c r="D44" i="7"/>
  <c r="D2" i="7"/>
  <c r="AC6" i="1"/>
  <c r="AC5" i="1"/>
  <c r="AD5" i="1"/>
  <c r="AE5" i="1"/>
  <c r="AF5" i="1"/>
  <c r="AG5" i="1"/>
  <c r="AH5" i="1"/>
  <c r="AI5" i="1"/>
  <c r="AJ5" i="1"/>
  <c r="AK5" i="1"/>
  <c r="AL5" i="1"/>
  <c r="AD6" i="1"/>
  <c r="AE6" i="1"/>
  <c r="AF6" i="1"/>
  <c r="AG6" i="1"/>
  <c r="AH6" i="1"/>
  <c r="AI6" i="1"/>
  <c r="AJ6" i="1"/>
  <c r="AK6" i="1"/>
  <c r="AL6" i="1"/>
  <c r="AC7" i="1"/>
  <c r="AD7" i="1"/>
  <c r="AE7" i="1"/>
  <c r="AF7" i="1"/>
  <c r="AG7" i="1"/>
  <c r="AH7" i="1"/>
  <c r="AI7" i="1"/>
  <c r="AJ7" i="1"/>
  <c r="AK7" i="1"/>
  <c r="AL7" i="1"/>
  <c r="AC8" i="1"/>
  <c r="AD8" i="1"/>
  <c r="AE8" i="1"/>
  <c r="AF8" i="1"/>
  <c r="AG8" i="1"/>
  <c r="AH8" i="1"/>
  <c r="AI8" i="1"/>
  <c r="AJ8" i="1"/>
  <c r="AK8" i="1"/>
  <c r="AL8" i="1"/>
  <c r="AC9" i="1"/>
  <c r="AD9" i="1"/>
  <c r="AE9" i="1"/>
  <c r="AF9" i="1"/>
  <c r="AG9" i="1"/>
  <c r="AH9" i="1"/>
  <c r="AI9" i="1"/>
  <c r="AJ9" i="1"/>
  <c r="AK9" i="1"/>
  <c r="AL9" i="1"/>
  <c r="AC10" i="1"/>
  <c r="AD10" i="1"/>
  <c r="AE10" i="1"/>
  <c r="AF10" i="1"/>
  <c r="AG10" i="1"/>
  <c r="AH10" i="1"/>
  <c r="AI10" i="1"/>
  <c r="AJ10" i="1"/>
  <c r="AK10" i="1"/>
  <c r="AL10" i="1"/>
  <c r="AC370" i="1"/>
  <c r="AD370" i="1"/>
  <c r="AE370" i="1"/>
  <c r="AF370" i="1"/>
  <c r="AG370" i="1"/>
  <c r="AH370" i="1"/>
  <c r="AI370" i="1"/>
  <c r="AJ370" i="1"/>
  <c r="AK370" i="1"/>
  <c r="AL370" i="1"/>
  <c r="AC11" i="1"/>
  <c r="AD11" i="1"/>
  <c r="AE11" i="1"/>
  <c r="AF11" i="1"/>
  <c r="AG11" i="1"/>
  <c r="AH11" i="1"/>
  <c r="AI11" i="1"/>
  <c r="AJ11" i="1"/>
  <c r="AK11" i="1"/>
  <c r="AL11" i="1"/>
  <c r="AC12" i="1"/>
  <c r="AD12" i="1"/>
  <c r="AE12" i="1"/>
  <c r="AF12" i="1"/>
  <c r="AG12" i="1"/>
  <c r="AH12" i="1"/>
  <c r="AI12" i="1"/>
  <c r="AJ12" i="1"/>
  <c r="AK12" i="1"/>
  <c r="AL12" i="1"/>
  <c r="AC13" i="1"/>
  <c r="AD13" i="1"/>
  <c r="AE13" i="1"/>
  <c r="AF13" i="1"/>
  <c r="AG13" i="1"/>
  <c r="AH13" i="1"/>
  <c r="AI13" i="1"/>
  <c r="AJ13" i="1"/>
  <c r="AK13" i="1"/>
  <c r="AL13" i="1"/>
  <c r="AC14" i="1"/>
  <c r="AD14" i="1"/>
  <c r="AE14" i="1"/>
  <c r="AF14" i="1"/>
  <c r="AG14" i="1"/>
  <c r="AH14" i="1"/>
  <c r="AI14" i="1"/>
  <c r="AJ14" i="1"/>
  <c r="AK14" i="1"/>
  <c r="AL14" i="1"/>
  <c r="AC15" i="1"/>
  <c r="AD15" i="1"/>
  <c r="AE15" i="1"/>
  <c r="AF15" i="1"/>
  <c r="AG15" i="1"/>
  <c r="AH15" i="1"/>
  <c r="AI15" i="1"/>
  <c r="AJ15" i="1"/>
  <c r="AK15" i="1"/>
  <c r="AL15" i="1"/>
  <c r="AC16" i="1"/>
  <c r="AD16" i="1"/>
  <c r="AE16" i="1"/>
  <c r="AF16" i="1"/>
  <c r="AG16" i="1"/>
  <c r="AH16" i="1"/>
  <c r="AI16" i="1"/>
  <c r="AJ16" i="1"/>
  <c r="AK16" i="1"/>
  <c r="AL16" i="1"/>
  <c r="AC17" i="1"/>
  <c r="AD17" i="1"/>
  <c r="AE17" i="1"/>
  <c r="AF17" i="1"/>
  <c r="AG17" i="1"/>
  <c r="AH17" i="1"/>
  <c r="AI17" i="1"/>
  <c r="AJ17" i="1"/>
  <c r="AK17" i="1"/>
  <c r="AL17" i="1"/>
  <c r="AC18" i="1"/>
  <c r="AD18" i="1"/>
  <c r="AE18" i="1"/>
  <c r="AF18" i="1"/>
  <c r="AG18" i="1"/>
  <c r="AH18" i="1"/>
  <c r="AI18" i="1"/>
  <c r="AJ18" i="1"/>
  <c r="AK18" i="1"/>
  <c r="AL18" i="1"/>
  <c r="AC371" i="1"/>
  <c r="AD371" i="1"/>
  <c r="AE371" i="1"/>
  <c r="AF371" i="1"/>
  <c r="AG371" i="1"/>
  <c r="AH371" i="1"/>
  <c r="AI371" i="1"/>
  <c r="AJ371" i="1"/>
  <c r="AK371" i="1"/>
  <c r="AL371" i="1"/>
  <c r="AC19" i="1"/>
  <c r="AD19" i="1"/>
  <c r="AE19" i="1"/>
  <c r="AF19" i="1"/>
  <c r="AG19" i="1"/>
  <c r="AH19" i="1"/>
  <c r="AI19" i="1"/>
  <c r="AJ19" i="1"/>
  <c r="AK19" i="1"/>
  <c r="AL19" i="1"/>
  <c r="AC20" i="1"/>
  <c r="AD20" i="1"/>
  <c r="AE20" i="1"/>
  <c r="AF20" i="1"/>
  <c r="AG20" i="1"/>
  <c r="AH20" i="1"/>
  <c r="AI20" i="1"/>
  <c r="AJ20" i="1"/>
  <c r="AK20" i="1"/>
  <c r="AL20" i="1"/>
  <c r="AC21" i="1"/>
  <c r="AD21" i="1"/>
  <c r="AE21" i="1"/>
  <c r="AF21" i="1"/>
  <c r="AG21" i="1"/>
  <c r="AH21" i="1"/>
  <c r="AI21" i="1"/>
  <c r="AJ21" i="1"/>
  <c r="AK21" i="1"/>
  <c r="AL21" i="1"/>
  <c r="AC22" i="1"/>
  <c r="AD22" i="1"/>
  <c r="AE22" i="1"/>
  <c r="AF22" i="1"/>
  <c r="AG22" i="1"/>
  <c r="AH22" i="1"/>
  <c r="AI22" i="1"/>
  <c r="AJ22" i="1"/>
  <c r="AK22" i="1"/>
  <c r="AL22" i="1"/>
  <c r="AC23" i="1"/>
  <c r="AD23" i="1"/>
  <c r="AE23" i="1"/>
  <c r="AF23" i="1"/>
  <c r="AG23" i="1"/>
  <c r="AH23" i="1"/>
  <c r="AI23" i="1"/>
  <c r="AJ23" i="1"/>
  <c r="AK23" i="1"/>
  <c r="AL23" i="1"/>
  <c r="AC24" i="1"/>
  <c r="AD24" i="1"/>
  <c r="AE24" i="1"/>
  <c r="AF24" i="1"/>
  <c r="AG24" i="1"/>
  <c r="AH24" i="1"/>
  <c r="AI24" i="1"/>
  <c r="AJ24" i="1"/>
  <c r="AK24" i="1"/>
  <c r="AL24" i="1"/>
  <c r="AC49" i="1"/>
  <c r="AD49" i="1"/>
  <c r="AE49" i="1"/>
  <c r="AF49" i="1"/>
  <c r="AG49" i="1"/>
  <c r="AH49" i="1"/>
  <c r="AI49" i="1"/>
  <c r="AJ49" i="1"/>
  <c r="AK49" i="1"/>
  <c r="AL49" i="1"/>
  <c r="AC25" i="1"/>
  <c r="AD25" i="1"/>
  <c r="AE25" i="1"/>
  <c r="AF25" i="1"/>
  <c r="AG25" i="1"/>
  <c r="AH25" i="1"/>
  <c r="AI25" i="1"/>
  <c r="AJ25" i="1"/>
  <c r="AK25" i="1"/>
  <c r="AL25" i="1"/>
  <c r="AC369" i="1"/>
  <c r="AD369" i="1"/>
  <c r="AE369" i="1"/>
  <c r="AF369" i="1"/>
  <c r="AG369" i="1"/>
  <c r="AH369" i="1"/>
  <c r="AI369" i="1"/>
  <c r="AJ369" i="1"/>
  <c r="AK369" i="1"/>
  <c r="AL369" i="1"/>
  <c r="AC26" i="1"/>
  <c r="AD26" i="1"/>
  <c r="AE26" i="1"/>
  <c r="AF26" i="1"/>
  <c r="AG26" i="1"/>
  <c r="AH26" i="1"/>
  <c r="AI26" i="1"/>
  <c r="AJ26" i="1"/>
  <c r="AK26" i="1"/>
  <c r="AL26" i="1"/>
  <c r="AC82" i="1"/>
  <c r="AD82" i="1"/>
  <c r="AE82" i="1"/>
  <c r="AF82" i="1"/>
  <c r="AG82" i="1"/>
  <c r="AH82" i="1"/>
  <c r="AI82" i="1"/>
  <c r="AJ82" i="1"/>
  <c r="AK82" i="1"/>
  <c r="AL82" i="1"/>
  <c r="AC27" i="1"/>
  <c r="AD27" i="1"/>
  <c r="AE27" i="1"/>
  <c r="AF27" i="1"/>
  <c r="AG27" i="1"/>
  <c r="AH27" i="1"/>
  <c r="AI27" i="1"/>
  <c r="AJ27" i="1"/>
  <c r="AK27" i="1"/>
  <c r="AL27" i="1"/>
  <c r="AC81" i="1"/>
  <c r="AD81" i="1"/>
  <c r="AE81" i="1"/>
  <c r="AF81" i="1"/>
  <c r="AG81" i="1"/>
  <c r="AH81" i="1"/>
  <c r="AI81" i="1"/>
  <c r="AJ81" i="1"/>
  <c r="AK81" i="1"/>
  <c r="AL81" i="1"/>
  <c r="AC28" i="1"/>
  <c r="AD28" i="1"/>
  <c r="AE28" i="1"/>
  <c r="AF28" i="1"/>
  <c r="AG28" i="1"/>
  <c r="AH28" i="1"/>
  <c r="AI28" i="1"/>
  <c r="AJ28" i="1"/>
  <c r="AK28" i="1"/>
  <c r="AL28" i="1"/>
  <c r="AC29" i="1"/>
  <c r="AD29" i="1"/>
  <c r="AE29" i="1"/>
  <c r="AF29" i="1"/>
  <c r="AG29" i="1"/>
  <c r="AH29" i="1"/>
  <c r="AI29" i="1"/>
  <c r="AJ29" i="1"/>
  <c r="AK29" i="1"/>
  <c r="AL29" i="1"/>
  <c r="AC30" i="1"/>
  <c r="AD30" i="1"/>
  <c r="AE30" i="1"/>
  <c r="AF30" i="1"/>
  <c r="AG30" i="1"/>
  <c r="AH30" i="1"/>
  <c r="AI30" i="1"/>
  <c r="AJ30" i="1"/>
  <c r="AK30" i="1"/>
  <c r="AL30" i="1"/>
  <c r="AC31" i="1"/>
  <c r="AD31" i="1"/>
  <c r="AE31" i="1"/>
  <c r="AF31" i="1"/>
  <c r="AG31" i="1"/>
  <c r="AH31" i="1"/>
  <c r="AI31" i="1"/>
  <c r="AJ31" i="1"/>
  <c r="AK31" i="1"/>
  <c r="AL31" i="1"/>
  <c r="AC32" i="1"/>
  <c r="AD32" i="1"/>
  <c r="AE32" i="1"/>
  <c r="AF32" i="1"/>
  <c r="AG32" i="1"/>
  <c r="AH32" i="1"/>
  <c r="AI32" i="1"/>
  <c r="AJ32" i="1"/>
  <c r="AK32" i="1"/>
  <c r="AL32" i="1"/>
  <c r="AC33" i="1"/>
  <c r="AD33" i="1"/>
  <c r="AE33" i="1"/>
  <c r="AF33" i="1"/>
  <c r="AG33" i="1"/>
  <c r="AH33" i="1"/>
  <c r="AI33" i="1"/>
  <c r="AJ33" i="1"/>
  <c r="AK33" i="1"/>
  <c r="AL33" i="1"/>
  <c r="AC34" i="1"/>
  <c r="AD34" i="1"/>
  <c r="AE34" i="1"/>
  <c r="AF34" i="1"/>
  <c r="AG34" i="1"/>
  <c r="AH34" i="1"/>
  <c r="AI34" i="1"/>
  <c r="AJ34" i="1"/>
  <c r="AK34" i="1"/>
  <c r="AL34" i="1"/>
  <c r="AC35" i="1"/>
  <c r="AD35" i="1"/>
  <c r="AE35" i="1"/>
  <c r="AF35" i="1"/>
  <c r="AG35" i="1"/>
  <c r="AH35" i="1"/>
  <c r="AI35" i="1"/>
  <c r="AJ35" i="1"/>
  <c r="AK35" i="1"/>
  <c r="AL35" i="1"/>
  <c r="AC373" i="1"/>
  <c r="AD373" i="1"/>
  <c r="AE373" i="1"/>
  <c r="AF373" i="1"/>
  <c r="AG373" i="1"/>
  <c r="AH373" i="1"/>
  <c r="AI373" i="1"/>
  <c r="AJ373" i="1"/>
  <c r="AK373" i="1"/>
  <c r="AL373" i="1"/>
  <c r="AC36" i="1"/>
  <c r="AD36" i="1"/>
  <c r="AE36" i="1"/>
  <c r="AF36" i="1"/>
  <c r="AG36" i="1"/>
  <c r="AH36" i="1"/>
  <c r="AI36" i="1"/>
  <c r="AJ36" i="1"/>
  <c r="AK36" i="1"/>
  <c r="AL36" i="1"/>
  <c r="AC37" i="1"/>
  <c r="AD37" i="1"/>
  <c r="AE37" i="1"/>
  <c r="AF37" i="1"/>
  <c r="AG37" i="1"/>
  <c r="AH37" i="1"/>
  <c r="AI37" i="1"/>
  <c r="AJ37" i="1"/>
  <c r="AK37" i="1"/>
  <c r="AL37" i="1"/>
  <c r="AC38" i="1"/>
  <c r="AD38" i="1"/>
  <c r="AE38" i="1"/>
  <c r="AF38" i="1"/>
  <c r="AG38" i="1"/>
  <c r="AH38" i="1"/>
  <c r="AI38" i="1"/>
  <c r="AJ38" i="1"/>
  <c r="AK38" i="1"/>
  <c r="AL38" i="1"/>
  <c r="AC39" i="1"/>
  <c r="AD39" i="1"/>
  <c r="AE39" i="1"/>
  <c r="AF39" i="1"/>
  <c r="AG39" i="1"/>
  <c r="AH39" i="1"/>
  <c r="AI39" i="1"/>
  <c r="AJ39" i="1"/>
  <c r="AK39" i="1"/>
  <c r="AL39" i="1"/>
  <c r="AC40" i="1"/>
  <c r="AD40" i="1"/>
  <c r="AE40" i="1"/>
  <c r="AF40" i="1"/>
  <c r="AG40" i="1"/>
  <c r="AH40" i="1"/>
  <c r="AI40" i="1"/>
  <c r="AJ40" i="1"/>
  <c r="AK40" i="1"/>
  <c r="AL40" i="1"/>
  <c r="AC41" i="1"/>
  <c r="AD41" i="1"/>
  <c r="AE41" i="1"/>
  <c r="AF41" i="1"/>
  <c r="AG41" i="1"/>
  <c r="AH41" i="1"/>
  <c r="AI41" i="1"/>
  <c r="AJ41" i="1"/>
  <c r="AK41" i="1"/>
  <c r="AL41" i="1"/>
  <c r="AC372" i="1"/>
  <c r="AD372" i="1"/>
  <c r="AE372" i="1"/>
  <c r="AF372" i="1"/>
  <c r="AG372" i="1"/>
  <c r="AH372" i="1"/>
  <c r="AI372" i="1"/>
  <c r="AJ372" i="1"/>
  <c r="AK372" i="1"/>
  <c r="AL372" i="1"/>
  <c r="AC42" i="1"/>
  <c r="AD42" i="1"/>
  <c r="AE42" i="1"/>
  <c r="AF42" i="1"/>
  <c r="AG42" i="1"/>
  <c r="AH42" i="1"/>
  <c r="AI42" i="1"/>
  <c r="AJ42" i="1"/>
  <c r="AK42" i="1"/>
  <c r="AL42" i="1"/>
  <c r="AC84" i="1"/>
  <c r="AD84" i="1"/>
  <c r="AE84" i="1"/>
  <c r="AF84" i="1"/>
  <c r="AG84" i="1"/>
  <c r="AH84" i="1"/>
  <c r="AI84" i="1"/>
  <c r="AJ84" i="1"/>
  <c r="AK84" i="1"/>
  <c r="AL84" i="1"/>
  <c r="AC43" i="1"/>
  <c r="AD43" i="1"/>
  <c r="AE43" i="1"/>
  <c r="AF43" i="1"/>
  <c r="AG43" i="1"/>
  <c r="AH43" i="1"/>
  <c r="AI43" i="1"/>
  <c r="AJ43" i="1"/>
  <c r="AK43" i="1"/>
  <c r="AL43" i="1"/>
  <c r="AC44" i="1"/>
  <c r="AD44" i="1"/>
  <c r="AE44" i="1"/>
  <c r="AF44" i="1"/>
  <c r="AG44" i="1"/>
  <c r="AH44" i="1"/>
  <c r="AI44" i="1"/>
  <c r="AJ44" i="1"/>
  <c r="AK44" i="1"/>
  <c r="AL44" i="1"/>
  <c r="AC77" i="1"/>
  <c r="AD77" i="1"/>
  <c r="AE77" i="1"/>
  <c r="AF77" i="1"/>
  <c r="AG77" i="1"/>
  <c r="AH77" i="1"/>
  <c r="AI77" i="1"/>
  <c r="AJ77" i="1"/>
  <c r="AK77" i="1"/>
  <c r="AL77" i="1"/>
  <c r="AC73" i="1"/>
  <c r="AD73" i="1"/>
  <c r="AE73" i="1"/>
  <c r="AF73" i="1"/>
  <c r="AG73" i="1"/>
  <c r="AH73" i="1"/>
  <c r="AI73" i="1"/>
  <c r="AJ73" i="1"/>
  <c r="AK73" i="1"/>
  <c r="AL73" i="1"/>
  <c r="AC54" i="1"/>
  <c r="AD54" i="1"/>
  <c r="AE54" i="1"/>
  <c r="AF54" i="1"/>
  <c r="AG54" i="1"/>
  <c r="AH54" i="1"/>
  <c r="AI54" i="1"/>
  <c r="AJ54" i="1"/>
  <c r="AK54" i="1"/>
  <c r="AL54" i="1"/>
  <c r="AC67" i="1"/>
  <c r="AD67" i="1"/>
  <c r="AE67" i="1"/>
  <c r="AF67" i="1"/>
  <c r="AG67" i="1"/>
  <c r="AH67" i="1"/>
  <c r="AI67" i="1"/>
  <c r="AJ67" i="1"/>
  <c r="AK67" i="1"/>
  <c r="AL67" i="1"/>
  <c r="AC53" i="1"/>
  <c r="AD53" i="1"/>
  <c r="AE53" i="1"/>
  <c r="AF53" i="1"/>
  <c r="AG53" i="1"/>
  <c r="AH53" i="1"/>
  <c r="AI53" i="1"/>
  <c r="AJ53" i="1"/>
  <c r="AK53" i="1"/>
  <c r="AL53" i="1"/>
  <c r="AC80" i="1"/>
  <c r="AD80" i="1"/>
  <c r="AE80" i="1"/>
  <c r="AF80" i="1"/>
  <c r="AG80" i="1"/>
  <c r="AH80" i="1"/>
  <c r="AI80" i="1"/>
  <c r="AJ80" i="1"/>
  <c r="AK80" i="1"/>
  <c r="AL80" i="1"/>
  <c r="AC87" i="1"/>
  <c r="AD87" i="1"/>
  <c r="AE87" i="1"/>
  <c r="AF87" i="1"/>
  <c r="AG87" i="1"/>
  <c r="AH87" i="1"/>
  <c r="AI87" i="1"/>
  <c r="AJ87" i="1"/>
  <c r="AK87" i="1"/>
  <c r="AL87" i="1"/>
  <c r="AC47" i="1"/>
  <c r="AD47" i="1"/>
  <c r="AE47" i="1"/>
  <c r="AF47" i="1"/>
  <c r="AG47" i="1"/>
  <c r="AH47" i="1"/>
  <c r="AI47" i="1"/>
  <c r="AJ47" i="1"/>
  <c r="AK47" i="1"/>
  <c r="AL47" i="1"/>
  <c r="AC78" i="1"/>
  <c r="AD78" i="1"/>
  <c r="AE78" i="1"/>
  <c r="AF78" i="1"/>
  <c r="AG78" i="1"/>
  <c r="AH78" i="1"/>
  <c r="AI78" i="1"/>
  <c r="AJ78" i="1"/>
  <c r="AK78" i="1"/>
  <c r="AL78" i="1"/>
  <c r="AC75" i="1"/>
  <c r="AD75" i="1"/>
  <c r="AE75" i="1"/>
  <c r="AF75" i="1"/>
  <c r="AG75" i="1"/>
  <c r="AH75" i="1"/>
  <c r="AI75" i="1"/>
  <c r="AJ75" i="1"/>
  <c r="AK75" i="1"/>
  <c r="AL75" i="1"/>
  <c r="AC58" i="1"/>
  <c r="AD58" i="1"/>
  <c r="AE58" i="1"/>
  <c r="AF58" i="1"/>
  <c r="AG58" i="1"/>
  <c r="AH58" i="1"/>
  <c r="AI58" i="1"/>
  <c r="AJ58" i="1"/>
  <c r="AK58" i="1"/>
  <c r="AL58" i="1"/>
  <c r="AC70" i="1"/>
  <c r="AD70" i="1"/>
  <c r="AE70" i="1"/>
  <c r="AF70" i="1"/>
  <c r="AG70" i="1"/>
  <c r="AH70" i="1"/>
  <c r="AI70" i="1"/>
  <c r="AJ70" i="1"/>
  <c r="AK70" i="1"/>
  <c r="AL70" i="1"/>
  <c r="AC46" i="1"/>
  <c r="AD46" i="1"/>
  <c r="AE46" i="1"/>
  <c r="AF46" i="1"/>
  <c r="AG46" i="1"/>
  <c r="AH46" i="1"/>
  <c r="AI46" i="1"/>
  <c r="AJ46" i="1"/>
  <c r="AK46" i="1"/>
  <c r="AL46" i="1"/>
  <c r="AC57" i="1"/>
  <c r="AD57" i="1"/>
  <c r="AE57" i="1"/>
  <c r="AF57" i="1"/>
  <c r="AG57" i="1"/>
  <c r="AH57" i="1"/>
  <c r="AI57" i="1"/>
  <c r="AJ57" i="1"/>
  <c r="AK57" i="1"/>
  <c r="AL57" i="1"/>
  <c r="AC63" i="1"/>
  <c r="AD63" i="1"/>
  <c r="AE63" i="1"/>
  <c r="AF63" i="1"/>
  <c r="AG63" i="1"/>
  <c r="AH63" i="1"/>
  <c r="AI63" i="1"/>
  <c r="AJ63" i="1"/>
  <c r="AK63" i="1"/>
  <c r="AL63" i="1"/>
  <c r="AC68" i="1"/>
  <c r="AD68" i="1"/>
  <c r="AE68" i="1"/>
  <c r="AF68" i="1"/>
  <c r="AG68" i="1"/>
  <c r="AH68" i="1"/>
  <c r="AI68" i="1"/>
  <c r="AJ68" i="1"/>
  <c r="AK68" i="1"/>
  <c r="AL68" i="1"/>
  <c r="AC83" i="1"/>
  <c r="AD83" i="1"/>
  <c r="AE83" i="1"/>
  <c r="AF83" i="1"/>
  <c r="AG83" i="1"/>
  <c r="AH83" i="1"/>
  <c r="AI83" i="1"/>
  <c r="AJ83" i="1"/>
  <c r="AK83" i="1"/>
  <c r="AL83" i="1"/>
  <c r="AC86" i="1"/>
  <c r="AD86" i="1"/>
  <c r="AE86" i="1"/>
  <c r="AF86" i="1"/>
  <c r="AG86" i="1"/>
  <c r="AH86" i="1"/>
  <c r="AI86" i="1"/>
  <c r="AJ86" i="1"/>
  <c r="AK86" i="1"/>
  <c r="AL86" i="1"/>
  <c r="AC72" i="1"/>
  <c r="AD72" i="1"/>
  <c r="AE72" i="1"/>
  <c r="AF72" i="1"/>
  <c r="AG72" i="1"/>
  <c r="AH72" i="1"/>
  <c r="AI72" i="1"/>
  <c r="AJ72" i="1"/>
  <c r="AK72" i="1"/>
  <c r="AL72" i="1"/>
  <c r="AC52" i="1"/>
  <c r="AD52" i="1"/>
  <c r="AE52" i="1"/>
  <c r="AF52" i="1"/>
  <c r="AG52" i="1"/>
  <c r="AH52" i="1"/>
  <c r="AI52" i="1"/>
  <c r="AJ52" i="1"/>
  <c r="AK52" i="1"/>
  <c r="AL52" i="1"/>
  <c r="AC55" i="1"/>
  <c r="AD55" i="1"/>
  <c r="AE55" i="1"/>
  <c r="AF55" i="1"/>
  <c r="AG55" i="1"/>
  <c r="AH55" i="1"/>
  <c r="AI55" i="1"/>
  <c r="AJ55" i="1"/>
  <c r="AK55" i="1"/>
  <c r="AL55" i="1"/>
  <c r="AC79" i="1"/>
  <c r="AD79" i="1"/>
  <c r="AE79" i="1"/>
  <c r="AF79" i="1"/>
  <c r="AG79" i="1"/>
  <c r="AH79" i="1"/>
  <c r="AI79" i="1"/>
  <c r="AJ79" i="1"/>
  <c r="AK79" i="1"/>
  <c r="AL79" i="1"/>
  <c r="AC56" i="1"/>
  <c r="AD56" i="1"/>
  <c r="AE56" i="1"/>
  <c r="AF56" i="1"/>
  <c r="AG56" i="1"/>
  <c r="AH56" i="1"/>
  <c r="AI56" i="1"/>
  <c r="AJ56" i="1"/>
  <c r="AK56" i="1"/>
  <c r="AL56" i="1"/>
  <c r="AC89" i="1"/>
  <c r="AD89" i="1"/>
  <c r="AE89" i="1"/>
  <c r="AF89" i="1"/>
  <c r="AG89" i="1"/>
  <c r="AH89" i="1"/>
  <c r="AI89" i="1"/>
  <c r="AJ89" i="1"/>
  <c r="AK89" i="1"/>
  <c r="AL89" i="1"/>
  <c r="AC59" i="1"/>
  <c r="AD59" i="1"/>
  <c r="AE59" i="1"/>
  <c r="AF59" i="1"/>
  <c r="AG59" i="1"/>
  <c r="AH59" i="1"/>
  <c r="AI59" i="1"/>
  <c r="AJ59" i="1"/>
  <c r="AK59" i="1"/>
  <c r="AL59" i="1"/>
  <c r="AC45" i="1"/>
  <c r="AD45" i="1"/>
  <c r="AE45" i="1"/>
  <c r="AF45" i="1"/>
  <c r="AG45" i="1"/>
  <c r="AH45" i="1"/>
  <c r="AI45" i="1"/>
  <c r="AJ45" i="1"/>
  <c r="AK45" i="1"/>
  <c r="AL45" i="1"/>
  <c r="AC51" i="1"/>
  <c r="AD51" i="1"/>
  <c r="AE51" i="1"/>
  <c r="AF51" i="1"/>
  <c r="AG51" i="1"/>
  <c r="AH51" i="1"/>
  <c r="AI51" i="1"/>
  <c r="AJ51" i="1"/>
  <c r="AK51" i="1"/>
  <c r="AL51" i="1"/>
  <c r="AC50" i="1"/>
  <c r="AD50" i="1"/>
  <c r="AE50" i="1"/>
  <c r="AF50" i="1"/>
  <c r="AG50" i="1"/>
  <c r="AH50" i="1"/>
  <c r="AI50" i="1"/>
  <c r="AJ50" i="1"/>
  <c r="AK50" i="1"/>
  <c r="AL50" i="1"/>
  <c r="AC62" i="1"/>
  <c r="AD62" i="1"/>
  <c r="AE62" i="1"/>
  <c r="AF62" i="1"/>
  <c r="AG62" i="1"/>
  <c r="AH62" i="1"/>
  <c r="AI62" i="1"/>
  <c r="AJ62" i="1"/>
  <c r="AK62" i="1"/>
  <c r="AL62" i="1"/>
  <c r="AC65" i="1"/>
  <c r="AD65" i="1"/>
  <c r="AE65" i="1"/>
  <c r="AF65" i="1"/>
  <c r="AG65" i="1"/>
  <c r="AH65" i="1"/>
  <c r="AI65" i="1"/>
  <c r="AJ65" i="1"/>
  <c r="AK65" i="1"/>
  <c r="AL65" i="1"/>
  <c r="AC48" i="1"/>
  <c r="AD48" i="1"/>
  <c r="AE48" i="1"/>
  <c r="AF48" i="1"/>
  <c r="AG48" i="1"/>
  <c r="AH48" i="1"/>
  <c r="AI48" i="1"/>
  <c r="AJ48" i="1"/>
  <c r="AK48" i="1"/>
  <c r="AL48" i="1"/>
  <c r="AC71" i="1"/>
  <c r="AD71" i="1"/>
  <c r="AE71" i="1"/>
  <c r="AF71" i="1"/>
  <c r="AG71" i="1"/>
  <c r="AH71" i="1"/>
  <c r="AI71" i="1"/>
  <c r="AJ71" i="1"/>
  <c r="AK71" i="1"/>
  <c r="AL71" i="1"/>
  <c r="AC74" i="1"/>
  <c r="AD74" i="1"/>
  <c r="AE74" i="1"/>
  <c r="AF74" i="1"/>
  <c r="AG74" i="1"/>
  <c r="AH74" i="1"/>
  <c r="AI74" i="1"/>
  <c r="AJ74" i="1"/>
  <c r="AK74" i="1"/>
  <c r="AL74" i="1"/>
  <c r="AC60" i="1"/>
  <c r="AD60" i="1"/>
  <c r="AE60" i="1"/>
  <c r="AF60" i="1"/>
  <c r="AG60" i="1"/>
  <c r="AH60" i="1"/>
  <c r="AI60" i="1"/>
  <c r="AJ60" i="1"/>
  <c r="AK60" i="1"/>
  <c r="AL60" i="1"/>
  <c r="AC61" i="1"/>
  <c r="AD61" i="1"/>
  <c r="AE61" i="1"/>
  <c r="AF61" i="1"/>
  <c r="AG61" i="1"/>
  <c r="AH61" i="1"/>
  <c r="AI61" i="1"/>
  <c r="AJ61" i="1"/>
  <c r="AK61" i="1"/>
  <c r="AL61" i="1"/>
  <c r="AC66" i="1"/>
  <c r="AD66" i="1"/>
  <c r="AE66" i="1"/>
  <c r="AF66" i="1"/>
  <c r="AG66" i="1"/>
  <c r="AH66" i="1"/>
  <c r="AI66" i="1"/>
  <c r="AJ66" i="1"/>
  <c r="AK66" i="1"/>
  <c r="AL66" i="1"/>
  <c r="AC90" i="1"/>
  <c r="AD90" i="1"/>
  <c r="AE90" i="1"/>
  <c r="AF90" i="1"/>
  <c r="AG90" i="1"/>
  <c r="AH90" i="1"/>
  <c r="AI90" i="1"/>
  <c r="AJ90" i="1"/>
  <c r="AK90" i="1"/>
  <c r="AL90" i="1"/>
  <c r="AC88" i="1"/>
  <c r="AD88" i="1"/>
  <c r="AE88" i="1"/>
  <c r="AF88" i="1"/>
  <c r="AG88" i="1"/>
  <c r="AH88" i="1"/>
  <c r="AI88" i="1"/>
  <c r="AJ88" i="1"/>
  <c r="AK88" i="1"/>
  <c r="AL88" i="1"/>
  <c r="AC69" i="1"/>
  <c r="AD69" i="1"/>
  <c r="AE69" i="1"/>
  <c r="AF69" i="1"/>
  <c r="AG69" i="1"/>
  <c r="AH69" i="1"/>
  <c r="AI69" i="1"/>
  <c r="AJ69" i="1"/>
  <c r="AK69" i="1"/>
  <c r="AL69" i="1"/>
  <c r="AC64" i="1"/>
  <c r="AD64" i="1"/>
  <c r="AE64" i="1"/>
  <c r="AF64" i="1"/>
  <c r="AG64" i="1"/>
  <c r="AH64" i="1"/>
  <c r="AI64" i="1"/>
  <c r="AJ64" i="1"/>
  <c r="AK64" i="1"/>
  <c r="AL64" i="1"/>
  <c r="AC85" i="1"/>
  <c r="AD85" i="1"/>
  <c r="AE85" i="1"/>
  <c r="AF85" i="1"/>
  <c r="AG85" i="1"/>
  <c r="AH85" i="1"/>
  <c r="AI85" i="1"/>
  <c r="AJ85" i="1"/>
  <c r="AK85" i="1"/>
  <c r="AL85" i="1"/>
  <c r="AC76" i="1"/>
  <c r="AD76" i="1"/>
  <c r="AE76" i="1"/>
  <c r="AF76" i="1"/>
  <c r="AG76" i="1"/>
  <c r="AH76" i="1"/>
  <c r="AI76" i="1"/>
  <c r="AJ76" i="1"/>
  <c r="AK76" i="1"/>
  <c r="AL76" i="1"/>
  <c r="AC303" i="1"/>
  <c r="AD303" i="1"/>
  <c r="AE303" i="1"/>
  <c r="AF303" i="1"/>
  <c r="AG303" i="1"/>
  <c r="AH303" i="1"/>
  <c r="AI303" i="1"/>
  <c r="AJ303" i="1"/>
  <c r="AK303" i="1"/>
  <c r="AL303" i="1"/>
  <c r="AC140" i="1"/>
  <c r="AD140" i="1"/>
  <c r="AE140" i="1"/>
  <c r="AF140" i="1"/>
  <c r="AG140" i="1"/>
  <c r="AH140" i="1"/>
  <c r="AI140" i="1"/>
  <c r="AJ140" i="1"/>
  <c r="AK140" i="1"/>
  <c r="AL140" i="1"/>
  <c r="AC91" i="1"/>
  <c r="AD91" i="1"/>
  <c r="AE91" i="1"/>
  <c r="AF91" i="1"/>
  <c r="AG91" i="1"/>
  <c r="AH91" i="1"/>
  <c r="AI91" i="1"/>
  <c r="AJ91" i="1"/>
  <c r="AK91" i="1"/>
  <c r="AL91" i="1"/>
  <c r="AC138" i="1"/>
  <c r="AD138" i="1"/>
  <c r="AE138" i="1"/>
  <c r="AF138" i="1"/>
  <c r="AG138" i="1"/>
  <c r="AH138" i="1"/>
  <c r="AI138" i="1"/>
  <c r="AJ138" i="1"/>
  <c r="AK138" i="1"/>
  <c r="AL138" i="1"/>
  <c r="AC259" i="1"/>
  <c r="AD259" i="1"/>
  <c r="AE259" i="1"/>
  <c r="AF259" i="1"/>
  <c r="AG259" i="1"/>
  <c r="AH259" i="1"/>
  <c r="AI259" i="1"/>
  <c r="AJ259" i="1"/>
  <c r="AK259" i="1"/>
  <c r="AL259" i="1"/>
  <c r="AC92" i="1"/>
  <c r="AD92" i="1"/>
  <c r="AE92" i="1"/>
  <c r="AF92" i="1"/>
  <c r="AG92" i="1"/>
  <c r="AH92" i="1"/>
  <c r="AI92" i="1"/>
  <c r="AJ92" i="1"/>
  <c r="AK92" i="1"/>
  <c r="AL92" i="1"/>
  <c r="AC190" i="1"/>
  <c r="AD190" i="1"/>
  <c r="AE190" i="1"/>
  <c r="AF190" i="1"/>
  <c r="AG190" i="1"/>
  <c r="AH190" i="1"/>
  <c r="AI190" i="1"/>
  <c r="AJ190" i="1"/>
  <c r="AK190" i="1"/>
  <c r="AL190" i="1"/>
  <c r="AC93" i="1"/>
  <c r="AD93" i="1"/>
  <c r="AE93" i="1"/>
  <c r="AF93" i="1"/>
  <c r="AG93" i="1"/>
  <c r="AH93" i="1"/>
  <c r="AI93" i="1"/>
  <c r="AJ93" i="1"/>
  <c r="AK93" i="1"/>
  <c r="AL93" i="1"/>
  <c r="AC286" i="1"/>
  <c r="AD286" i="1"/>
  <c r="AE286" i="1"/>
  <c r="AF286" i="1"/>
  <c r="AG286" i="1"/>
  <c r="AH286" i="1"/>
  <c r="AI286" i="1"/>
  <c r="AJ286" i="1"/>
  <c r="AK286" i="1"/>
  <c r="AL286" i="1"/>
  <c r="AC260" i="1"/>
  <c r="AD260" i="1"/>
  <c r="AE260" i="1"/>
  <c r="AF260" i="1"/>
  <c r="AG260" i="1"/>
  <c r="AH260" i="1"/>
  <c r="AI260" i="1"/>
  <c r="AJ260" i="1"/>
  <c r="AK260" i="1"/>
  <c r="AL260" i="1"/>
  <c r="AC229" i="1"/>
  <c r="AD229" i="1"/>
  <c r="AE229" i="1"/>
  <c r="AF229" i="1"/>
  <c r="AG229" i="1"/>
  <c r="AH229" i="1"/>
  <c r="AI229" i="1"/>
  <c r="AJ229" i="1"/>
  <c r="AK229" i="1"/>
  <c r="AL229" i="1"/>
  <c r="AC291" i="1"/>
  <c r="AD291" i="1"/>
  <c r="AE291" i="1"/>
  <c r="AF291" i="1"/>
  <c r="AG291" i="1"/>
  <c r="AH291" i="1"/>
  <c r="AI291" i="1"/>
  <c r="AJ291" i="1"/>
  <c r="AK291" i="1"/>
  <c r="AL291" i="1"/>
  <c r="AC288" i="1"/>
  <c r="AD288" i="1"/>
  <c r="AE288" i="1"/>
  <c r="AF288" i="1"/>
  <c r="AG288" i="1"/>
  <c r="AH288" i="1"/>
  <c r="AI288" i="1"/>
  <c r="AJ288" i="1"/>
  <c r="AK288" i="1"/>
  <c r="AL288" i="1"/>
  <c r="AC299" i="1"/>
  <c r="AD299" i="1"/>
  <c r="AE299" i="1"/>
  <c r="AF299" i="1"/>
  <c r="AG299" i="1"/>
  <c r="AH299" i="1"/>
  <c r="AI299" i="1"/>
  <c r="AJ299" i="1"/>
  <c r="AK299" i="1"/>
  <c r="AL299" i="1"/>
  <c r="AC218" i="1"/>
  <c r="AD218" i="1"/>
  <c r="AE218" i="1"/>
  <c r="AF218" i="1"/>
  <c r="AG218" i="1"/>
  <c r="AH218" i="1"/>
  <c r="AI218" i="1"/>
  <c r="AJ218" i="1"/>
  <c r="AK218" i="1"/>
  <c r="AL218" i="1"/>
  <c r="AC177" i="1"/>
  <c r="AD177" i="1"/>
  <c r="AE177" i="1"/>
  <c r="AF177" i="1"/>
  <c r="AG177" i="1"/>
  <c r="AH177" i="1"/>
  <c r="AI177" i="1"/>
  <c r="AJ177" i="1"/>
  <c r="AK177" i="1"/>
  <c r="AL177" i="1"/>
  <c r="AC271" i="1"/>
  <c r="AD271" i="1"/>
  <c r="AE271" i="1"/>
  <c r="AF271" i="1"/>
  <c r="AG271" i="1"/>
  <c r="AH271" i="1"/>
  <c r="AI271" i="1"/>
  <c r="AJ271" i="1"/>
  <c r="AK271" i="1"/>
  <c r="AL271" i="1"/>
  <c r="AC325" i="1"/>
  <c r="AD325" i="1"/>
  <c r="AE325" i="1"/>
  <c r="AF325" i="1"/>
  <c r="AG325" i="1"/>
  <c r="AH325" i="1"/>
  <c r="AI325" i="1"/>
  <c r="AJ325" i="1"/>
  <c r="AK325" i="1"/>
  <c r="AL325" i="1"/>
  <c r="AC327" i="1"/>
  <c r="AD327" i="1"/>
  <c r="AE327" i="1"/>
  <c r="AF327" i="1"/>
  <c r="AG327" i="1"/>
  <c r="AH327" i="1"/>
  <c r="AI327" i="1"/>
  <c r="AJ327" i="1"/>
  <c r="AK327" i="1"/>
  <c r="AL327" i="1"/>
  <c r="AC208" i="1"/>
  <c r="AD208" i="1"/>
  <c r="AE208" i="1"/>
  <c r="AF208" i="1"/>
  <c r="AG208" i="1"/>
  <c r="AH208" i="1"/>
  <c r="AI208" i="1"/>
  <c r="AJ208" i="1"/>
  <c r="AK208" i="1"/>
  <c r="AL208" i="1"/>
  <c r="AC228" i="1"/>
  <c r="AD228" i="1"/>
  <c r="AE228" i="1"/>
  <c r="AF228" i="1"/>
  <c r="AG228" i="1"/>
  <c r="AH228" i="1"/>
  <c r="AI228" i="1"/>
  <c r="AJ228" i="1"/>
  <c r="AK228" i="1"/>
  <c r="AL228" i="1"/>
  <c r="AC311" i="1"/>
  <c r="AD311" i="1"/>
  <c r="AE311" i="1"/>
  <c r="AF311" i="1"/>
  <c r="AG311" i="1"/>
  <c r="AH311" i="1"/>
  <c r="AI311" i="1"/>
  <c r="AJ311" i="1"/>
  <c r="AK311" i="1"/>
  <c r="AL311" i="1"/>
  <c r="AC354" i="1"/>
  <c r="AD354" i="1"/>
  <c r="AE354" i="1"/>
  <c r="AF354" i="1"/>
  <c r="AG354" i="1"/>
  <c r="AH354" i="1"/>
  <c r="AI354" i="1"/>
  <c r="AJ354" i="1"/>
  <c r="AK354" i="1"/>
  <c r="AL354" i="1"/>
  <c r="AC346" i="1"/>
  <c r="AD346" i="1"/>
  <c r="AE346" i="1"/>
  <c r="AF346" i="1"/>
  <c r="AG346" i="1"/>
  <c r="AH346" i="1"/>
  <c r="AI346" i="1"/>
  <c r="AJ346" i="1"/>
  <c r="AK346" i="1"/>
  <c r="AL346" i="1"/>
  <c r="AC240" i="1"/>
  <c r="AD240" i="1"/>
  <c r="AE240" i="1"/>
  <c r="AF240" i="1"/>
  <c r="AG240" i="1"/>
  <c r="AH240" i="1"/>
  <c r="AI240" i="1"/>
  <c r="AJ240" i="1"/>
  <c r="AK240" i="1"/>
  <c r="AL240" i="1"/>
  <c r="AC199" i="1"/>
  <c r="AD199" i="1"/>
  <c r="AE199" i="1"/>
  <c r="AF199" i="1"/>
  <c r="AG199" i="1"/>
  <c r="AH199" i="1"/>
  <c r="AI199" i="1"/>
  <c r="AJ199" i="1"/>
  <c r="AK199" i="1"/>
  <c r="AL199" i="1"/>
  <c r="AC191" i="1"/>
  <c r="AD191" i="1"/>
  <c r="AE191" i="1"/>
  <c r="AF191" i="1"/>
  <c r="AG191" i="1"/>
  <c r="AH191" i="1"/>
  <c r="AI191" i="1"/>
  <c r="AJ191" i="1"/>
  <c r="AK191" i="1"/>
  <c r="AL191" i="1"/>
  <c r="AC331" i="1"/>
  <c r="AD331" i="1"/>
  <c r="AE331" i="1"/>
  <c r="AF331" i="1"/>
  <c r="AG331" i="1"/>
  <c r="AH331" i="1"/>
  <c r="AI331" i="1"/>
  <c r="AJ331" i="1"/>
  <c r="AK331" i="1"/>
  <c r="AL331" i="1"/>
  <c r="AC329" i="1"/>
  <c r="AD329" i="1"/>
  <c r="AE329" i="1"/>
  <c r="AF329" i="1"/>
  <c r="AG329" i="1"/>
  <c r="AH329" i="1"/>
  <c r="AI329" i="1"/>
  <c r="AJ329" i="1"/>
  <c r="AK329" i="1"/>
  <c r="AL329" i="1"/>
  <c r="AC123" i="1"/>
  <c r="AD123" i="1"/>
  <c r="AE123" i="1"/>
  <c r="AF123" i="1"/>
  <c r="AG123" i="1"/>
  <c r="AH123" i="1"/>
  <c r="AI123" i="1"/>
  <c r="AJ123" i="1"/>
  <c r="AK123" i="1"/>
  <c r="AL123" i="1"/>
  <c r="AC294" i="1"/>
  <c r="AD294" i="1"/>
  <c r="AE294" i="1"/>
  <c r="AF294" i="1"/>
  <c r="AG294" i="1"/>
  <c r="AH294" i="1"/>
  <c r="AI294" i="1"/>
  <c r="AJ294" i="1"/>
  <c r="AK294" i="1"/>
  <c r="AL294" i="1"/>
  <c r="AC326" i="1"/>
  <c r="AD326" i="1"/>
  <c r="AE326" i="1"/>
  <c r="AF326" i="1"/>
  <c r="AG326" i="1"/>
  <c r="AH326" i="1"/>
  <c r="AI326" i="1"/>
  <c r="AJ326" i="1"/>
  <c r="AK326" i="1"/>
  <c r="AL326" i="1"/>
  <c r="AC252" i="1"/>
  <c r="AD252" i="1"/>
  <c r="AE252" i="1"/>
  <c r="AF252" i="1"/>
  <c r="AG252" i="1"/>
  <c r="AH252" i="1"/>
  <c r="AI252" i="1"/>
  <c r="AJ252" i="1"/>
  <c r="AK252" i="1"/>
  <c r="AL252" i="1"/>
  <c r="AC268" i="1"/>
  <c r="AD268" i="1"/>
  <c r="AE268" i="1"/>
  <c r="AF268" i="1"/>
  <c r="AG268" i="1"/>
  <c r="AH268" i="1"/>
  <c r="AI268" i="1"/>
  <c r="AJ268" i="1"/>
  <c r="AK268" i="1"/>
  <c r="AL268" i="1"/>
  <c r="AC253" i="1"/>
  <c r="AD253" i="1"/>
  <c r="AE253" i="1"/>
  <c r="AF253" i="1"/>
  <c r="AG253" i="1"/>
  <c r="AH253" i="1"/>
  <c r="AI253" i="1"/>
  <c r="AJ253" i="1"/>
  <c r="AK253" i="1"/>
  <c r="AL253" i="1"/>
  <c r="AC163" i="1"/>
  <c r="AD163" i="1"/>
  <c r="AE163" i="1"/>
  <c r="AF163" i="1"/>
  <c r="AG163" i="1"/>
  <c r="AH163" i="1"/>
  <c r="AI163" i="1"/>
  <c r="AJ163" i="1"/>
  <c r="AK163" i="1"/>
  <c r="AL163" i="1"/>
  <c r="AC139" i="1"/>
  <c r="AD139" i="1"/>
  <c r="AE139" i="1"/>
  <c r="AF139" i="1"/>
  <c r="AG139" i="1"/>
  <c r="AH139" i="1"/>
  <c r="AI139" i="1"/>
  <c r="AJ139" i="1"/>
  <c r="AK139" i="1"/>
  <c r="AL139" i="1"/>
  <c r="AC187" i="1"/>
  <c r="AD187" i="1"/>
  <c r="AE187" i="1"/>
  <c r="AF187" i="1"/>
  <c r="AG187" i="1"/>
  <c r="AH187" i="1"/>
  <c r="AI187" i="1"/>
  <c r="AJ187" i="1"/>
  <c r="AK187" i="1"/>
  <c r="AL187" i="1"/>
  <c r="AC113" i="1"/>
  <c r="AD113" i="1"/>
  <c r="AE113" i="1"/>
  <c r="AF113" i="1"/>
  <c r="AG113" i="1"/>
  <c r="AH113" i="1"/>
  <c r="AI113" i="1"/>
  <c r="AJ113" i="1"/>
  <c r="AK113" i="1"/>
  <c r="AL113" i="1"/>
  <c r="AC217" i="1"/>
  <c r="AD217" i="1"/>
  <c r="AE217" i="1"/>
  <c r="AF217" i="1"/>
  <c r="AG217" i="1"/>
  <c r="AH217" i="1"/>
  <c r="AI217" i="1"/>
  <c r="AJ217" i="1"/>
  <c r="AK217" i="1"/>
  <c r="AL217" i="1"/>
  <c r="AC150" i="1"/>
  <c r="AD150" i="1"/>
  <c r="AE150" i="1"/>
  <c r="AF150" i="1"/>
  <c r="AG150" i="1"/>
  <c r="AH150" i="1"/>
  <c r="AI150" i="1"/>
  <c r="AJ150" i="1"/>
  <c r="AK150" i="1"/>
  <c r="AL150" i="1"/>
  <c r="AC135" i="1"/>
  <c r="AD135" i="1"/>
  <c r="AE135" i="1"/>
  <c r="AF135" i="1"/>
  <c r="AG135" i="1"/>
  <c r="AH135" i="1"/>
  <c r="AI135" i="1"/>
  <c r="AJ135" i="1"/>
  <c r="AK135" i="1"/>
  <c r="AL135" i="1"/>
  <c r="AC115" i="1"/>
  <c r="AD115" i="1"/>
  <c r="AE115" i="1"/>
  <c r="AF115" i="1"/>
  <c r="AG115" i="1"/>
  <c r="AH115" i="1"/>
  <c r="AI115" i="1"/>
  <c r="AJ115" i="1"/>
  <c r="AK115" i="1"/>
  <c r="AL115" i="1"/>
  <c r="AC215" i="1"/>
  <c r="AD215" i="1"/>
  <c r="AE215" i="1"/>
  <c r="AF215" i="1"/>
  <c r="AG215" i="1"/>
  <c r="AH215" i="1"/>
  <c r="AI215" i="1"/>
  <c r="AJ215" i="1"/>
  <c r="AK215" i="1"/>
  <c r="AL215" i="1"/>
  <c r="AC307" i="1"/>
  <c r="AD307" i="1"/>
  <c r="AE307" i="1"/>
  <c r="AF307" i="1"/>
  <c r="AG307" i="1"/>
  <c r="AH307" i="1"/>
  <c r="AI307" i="1"/>
  <c r="AJ307" i="1"/>
  <c r="AK307" i="1"/>
  <c r="AL307" i="1"/>
  <c r="AC340" i="1"/>
  <c r="AD340" i="1"/>
  <c r="AE340" i="1"/>
  <c r="AF340" i="1"/>
  <c r="AG340" i="1"/>
  <c r="AH340" i="1"/>
  <c r="AI340" i="1"/>
  <c r="AJ340" i="1"/>
  <c r="AK340" i="1"/>
  <c r="AL340" i="1"/>
  <c r="AC221" i="1"/>
  <c r="AD221" i="1"/>
  <c r="AE221" i="1"/>
  <c r="AF221" i="1"/>
  <c r="AG221" i="1"/>
  <c r="AH221" i="1"/>
  <c r="AI221" i="1"/>
  <c r="AJ221" i="1"/>
  <c r="AK221" i="1"/>
  <c r="AL221" i="1"/>
  <c r="AC222" i="1"/>
  <c r="AD222" i="1"/>
  <c r="AE222" i="1"/>
  <c r="AF222" i="1"/>
  <c r="AG222" i="1"/>
  <c r="AH222" i="1"/>
  <c r="AI222" i="1"/>
  <c r="AJ222" i="1"/>
  <c r="AK222" i="1"/>
  <c r="AL222" i="1"/>
  <c r="AC146" i="1"/>
  <c r="AD146" i="1"/>
  <c r="AE146" i="1"/>
  <c r="AF146" i="1"/>
  <c r="AG146" i="1"/>
  <c r="AH146" i="1"/>
  <c r="AI146" i="1"/>
  <c r="AJ146" i="1"/>
  <c r="AK146" i="1"/>
  <c r="AL146" i="1"/>
  <c r="AC316" i="1"/>
  <c r="AD316" i="1"/>
  <c r="AE316" i="1"/>
  <c r="AF316" i="1"/>
  <c r="AG316" i="1"/>
  <c r="AH316" i="1"/>
  <c r="AI316" i="1"/>
  <c r="AJ316" i="1"/>
  <c r="AK316" i="1"/>
  <c r="AL316" i="1"/>
  <c r="AC239" i="1"/>
  <c r="AD239" i="1"/>
  <c r="AE239" i="1"/>
  <c r="AF239" i="1"/>
  <c r="AG239" i="1"/>
  <c r="AH239" i="1"/>
  <c r="AI239" i="1"/>
  <c r="AJ239" i="1"/>
  <c r="AK239" i="1"/>
  <c r="AL239" i="1"/>
  <c r="AC251" i="1"/>
  <c r="AD251" i="1"/>
  <c r="AE251" i="1"/>
  <c r="AF251" i="1"/>
  <c r="AG251" i="1"/>
  <c r="AH251" i="1"/>
  <c r="AI251" i="1"/>
  <c r="AJ251" i="1"/>
  <c r="AK251" i="1"/>
  <c r="AL251" i="1"/>
  <c r="AC283" i="1"/>
  <c r="AD283" i="1"/>
  <c r="AE283" i="1"/>
  <c r="AF283" i="1"/>
  <c r="AG283" i="1"/>
  <c r="AH283" i="1"/>
  <c r="AI283" i="1"/>
  <c r="AJ283" i="1"/>
  <c r="AK283" i="1"/>
  <c r="AL283" i="1"/>
  <c r="AC285" i="1"/>
  <c r="AD285" i="1"/>
  <c r="AE285" i="1"/>
  <c r="AF285" i="1"/>
  <c r="AG285" i="1"/>
  <c r="AH285" i="1"/>
  <c r="AI285" i="1"/>
  <c r="AJ285" i="1"/>
  <c r="AK285" i="1"/>
  <c r="AL285" i="1"/>
  <c r="AC103" i="1"/>
  <c r="AD103" i="1"/>
  <c r="AE103" i="1"/>
  <c r="AF103" i="1"/>
  <c r="AG103" i="1"/>
  <c r="AH103" i="1"/>
  <c r="AI103" i="1"/>
  <c r="AJ103" i="1"/>
  <c r="AK103" i="1"/>
  <c r="AL103" i="1"/>
  <c r="AC310" i="1"/>
  <c r="AD310" i="1"/>
  <c r="AE310" i="1"/>
  <c r="AF310" i="1"/>
  <c r="AG310" i="1"/>
  <c r="AH310" i="1"/>
  <c r="AI310" i="1"/>
  <c r="AJ310" i="1"/>
  <c r="AK310" i="1"/>
  <c r="AL310" i="1"/>
  <c r="AC173" i="1"/>
  <c r="AD173" i="1"/>
  <c r="AE173" i="1"/>
  <c r="AF173" i="1"/>
  <c r="AG173" i="1"/>
  <c r="AH173" i="1"/>
  <c r="AI173" i="1"/>
  <c r="AJ173" i="1"/>
  <c r="AK173" i="1"/>
  <c r="AL173" i="1"/>
  <c r="AC348" i="1"/>
  <c r="AD348" i="1"/>
  <c r="AE348" i="1"/>
  <c r="AF348" i="1"/>
  <c r="AG348" i="1"/>
  <c r="AH348" i="1"/>
  <c r="AI348" i="1"/>
  <c r="AJ348" i="1"/>
  <c r="AK348" i="1"/>
  <c r="AL348" i="1"/>
  <c r="AC262" i="1"/>
  <c r="AD262" i="1"/>
  <c r="AE262" i="1"/>
  <c r="AF262" i="1"/>
  <c r="AG262" i="1"/>
  <c r="AH262" i="1"/>
  <c r="AI262" i="1"/>
  <c r="AJ262" i="1"/>
  <c r="AK262" i="1"/>
  <c r="AL262" i="1"/>
  <c r="AC232" i="1"/>
  <c r="AD232" i="1"/>
  <c r="AE232" i="1"/>
  <c r="AF232" i="1"/>
  <c r="AG232" i="1"/>
  <c r="AH232" i="1"/>
  <c r="AI232" i="1"/>
  <c r="AJ232" i="1"/>
  <c r="AK232" i="1"/>
  <c r="AL232" i="1"/>
  <c r="AC132" i="1"/>
  <c r="AD132" i="1"/>
  <c r="AE132" i="1"/>
  <c r="AF132" i="1"/>
  <c r="AG132" i="1"/>
  <c r="AH132" i="1"/>
  <c r="AI132" i="1"/>
  <c r="AJ132" i="1"/>
  <c r="AK132" i="1"/>
  <c r="AL132" i="1"/>
  <c r="AC193" i="1"/>
  <c r="AD193" i="1"/>
  <c r="AE193" i="1"/>
  <c r="AF193" i="1"/>
  <c r="AG193" i="1"/>
  <c r="AH193" i="1"/>
  <c r="AI193" i="1"/>
  <c r="AJ193" i="1"/>
  <c r="AK193" i="1"/>
  <c r="AL193" i="1"/>
  <c r="AC241" i="1"/>
  <c r="AD241" i="1"/>
  <c r="AE241" i="1"/>
  <c r="AF241" i="1"/>
  <c r="AG241" i="1"/>
  <c r="AH241" i="1"/>
  <c r="AI241" i="1"/>
  <c r="AJ241" i="1"/>
  <c r="AK241" i="1"/>
  <c r="AL241" i="1"/>
  <c r="AC305" i="1"/>
  <c r="AD305" i="1"/>
  <c r="AE305" i="1"/>
  <c r="AF305" i="1"/>
  <c r="AG305" i="1"/>
  <c r="AH305" i="1"/>
  <c r="AI305" i="1"/>
  <c r="AJ305" i="1"/>
  <c r="AK305" i="1"/>
  <c r="AL305" i="1"/>
  <c r="AC94" i="1"/>
  <c r="AD94" i="1"/>
  <c r="AE94" i="1"/>
  <c r="AF94" i="1"/>
  <c r="AG94" i="1"/>
  <c r="AH94" i="1"/>
  <c r="AI94" i="1"/>
  <c r="AJ94" i="1"/>
  <c r="AK94" i="1"/>
  <c r="AL94" i="1"/>
  <c r="AC124" i="1"/>
  <c r="AD124" i="1"/>
  <c r="AE124" i="1"/>
  <c r="AF124" i="1"/>
  <c r="AG124" i="1"/>
  <c r="AH124" i="1"/>
  <c r="AI124" i="1"/>
  <c r="AJ124" i="1"/>
  <c r="AK124" i="1"/>
  <c r="AL124" i="1"/>
  <c r="AC105" i="1"/>
  <c r="AD105" i="1"/>
  <c r="AE105" i="1"/>
  <c r="AF105" i="1"/>
  <c r="AG105" i="1"/>
  <c r="AH105" i="1"/>
  <c r="AI105" i="1"/>
  <c r="AJ105" i="1"/>
  <c r="AK105" i="1"/>
  <c r="AL105" i="1"/>
  <c r="AC300" i="1"/>
  <c r="AD300" i="1"/>
  <c r="AE300" i="1"/>
  <c r="AF300" i="1"/>
  <c r="AG300" i="1"/>
  <c r="AH300" i="1"/>
  <c r="AI300" i="1"/>
  <c r="AJ300" i="1"/>
  <c r="AK300" i="1"/>
  <c r="AL300" i="1"/>
  <c r="AC136" i="1"/>
  <c r="AD136" i="1"/>
  <c r="AE136" i="1"/>
  <c r="AF136" i="1"/>
  <c r="AG136" i="1"/>
  <c r="AH136" i="1"/>
  <c r="AI136" i="1"/>
  <c r="AJ136" i="1"/>
  <c r="AK136" i="1"/>
  <c r="AL136" i="1"/>
  <c r="AC142" i="1"/>
  <c r="AD142" i="1"/>
  <c r="AE142" i="1"/>
  <c r="AF142" i="1"/>
  <c r="AG142" i="1"/>
  <c r="AH142" i="1"/>
  <c r="AI142" i="1"/>
  <c r="AJ142" i="1"/>
  <c r="AK142" i="1"/>
  <c r="AL142" i="1"/>
  <c r="AC275" i="1"/>
  <c r="AD275" i="1"/>
  <c r="AE275" i="1"/>
  <c r="AF275" i="1"/>
  <c r="AG275" i="1"/>
  <c r="AH275" i="1"/>
  <c r="AI275" i="1"/>
  <c r="AJ275" i="1"/>
  <c r="AK275" i="1"/>
  <c r="AL275" i="1"/>
  <c r="AC302" i="1"/>
  <c r="AD302" i="1"/>
  <c r="AE302" i="1"/>
  <c r="AF302" i="1"/>
  <c r="AG302" i="1"/>
  <c r="AH302" i="1"/>
  <c r="AI302" i="1"/>
  <c r="AJ302" i="1"/>
  <c r="AK302" i="1"/>
  <c r="AL302" i="1"/>
  <c r="AC314" i="1"/>
  <c r="AD314" i="1"/>
  <c r="AE314" i="1"/>
  <c r="AF314" i="1"/>
  <c r="AG314" i="1"/>
  <c r="AH314" i="1"/>
  <c r="AI314" i="1"/>
  <c r="AJ314" i="1"/>
  <c r="AK314" i="1"/>
  <c r="AL314" i="1"/>
  <c r="AC180" i="1"/>
  <c r="AD180" i="1"/>
  <c r="AE180" i="1"/>
  <c r="AF180" i="1"/>
  <c r="AG180" i="1"/>
  <c r="AH180" i="1"/>
  <c r="AI180" i="1"/>
  <c r="AJ180" i="1"/>
  <c r="AK180" i="1"/>
  <c r="AL180" i="1"/>
  <c r="AC264" i="1"/>
  <c r="AD264" i="1"/>
  <c r="AE264" i="1"/>
  <c r="AF264" i="1"/>
  <c r="AG264" i="1"/>
  <c r="AH264" i="1"/>
  <c r="AI264" i="1"/>
  <c r="AJ264" i="1"/>
  <c r="AK264" i="1"/>
  <c r="AL264" i="1"/>
  <c r="AC225" i="1"/>
  <c r="AD225" i="1"/>
  <c r="AE225" i="1"/>
  <c r="AF225" i="1"/>
  <c r="AG225" i="1"/>
  <c r="AH225" i="1"/>
  <c r="AI225" i="1"/>
  <c r="AJ225" i="1"/>
  <c r="AK225" i="1"/>
  <c r="AL225" i="1"/>
  <c r="AC265" i="1"/>
  <c r="AD265" i="1"/>
  <c r="AE265" i="1"/>
  <c r="AF265" i="1"/>
  <c r="AG265" i="1"/>
  <c r="AH265" i="1"/>
  <c r="AI265" i="1"/>
  <c r="AJ265" i="1"/>
  <c r="AK265" i="1"/>
  <c r="AL265" i="1"/>
  <c r="AC174" i="1"/>
  <c r="AD174" i="1"/>
  <c r="AE174" i="1"/>
  <c r="AF174" i="1"/>
  <c r="AG174" i="1"/>
  <c r="AH174" i="1"/>
  <c r="AI174" i="1"/>
  <c r="AJ174" i="1"/>
  <c r="AK174" i="1"/>
  <c r="AL174" i="1"/>
  <c r="AC318" i="1"/>
  <c r="AD318" i="1"/>
  <c r="AE318" i="1"/>
  <c r="AF318" i="1"/>
  <c r="AG318" i="1"/>
  <c r="AH318" i="1"/>
  <c r="AI318" i="1"/>
  <c r="AJ318" i="1"/>
  <c r="AK318" i="1"/>
  <c r="AL318" i="1"/>
  <c r="AC198" i="1"/>
  <c r="AD198" i="1"/>
  <c r="AE198" i="1"/>
  <c r="AF198" i="1"/>
  <c r="AG198" i="1"/>
  <c r="AH198" i="1"/>
  <c r="AI198" i="1"/>
  <c r="AJ198" i="1"/>
  <c r="AK198" i="1"/>
  <c r="AL198" i="1"/>
  <c r="AC195" i="1"/>
  <c r="AD195" i="1"/>
  <c r="AE195" i="1"/>
  <c r="AF195" i="1"/>
  <c r="AG195" i="1"/>
  <c r="AH195" i="1"/>
  <c r="AI195" i="1"/>
  <c r="AJ195" i="1"/>
  <c r="AK195" i="1"/>
  <c r="AL195" i="1"/>
  <c r="AC166" i="1"/>
  <c r="AD166" i="1"/>
  <c r="AE166" i="1"/>
  <c r="AF166" i="1"/>
  <c r="AG166" i="1"/>
  <c r="AH166" i="1"/>
  <c r="AI166" i="1"/>
  <c r="AJ166" i="1"/>
  <c r="AK166" i="1"/>
  <c r="AL166" i="1"/>
  <c r="AC345" i="1"/>
  <c r="AD345" i="1"/>
  <c r="AE345" i="1"/>
  <c r="AF345" i="1"/>
  <c r="AG345" i="1"/>
  <c r="AH345" i="1"/>
  <c r="AI345" i="1"/>
  <c r="AJ345" i="1"/>
  <c r="AK345" i="1"/>
  <c r="AL345" i="1"/>
  <c r="AC164" i="1"/>
  <c r="AD164" i="1"/>
  <c r="AE164" i="1"/>
  <c r="AF164" i="1"/>
  <c r="AG164" i="1"/>
  <c r="AH164" i="1"/>
  <c r="AI164" i="1"/>
  <c r="AJ164" i="1"/>
  <c r="AK164" i="1"/>
  <c r="AL164" i="1"/>
  <c r="AC220" i="1"/>
  <c r="AD220" i="1"/>
  <c r="AE220" i="1"/>
  <c r="AF220" i="1"/>
  <c r="AG220" i="1"/>
  <c r="AH220" i="1"/>
  <c r="AI220" i="1"/>
  <c r="AJ220" i="1"/>
  <c r="AK220" i="1"/>
  <c r="AL220" i="1"/>
  <c r="AC95" i="1"/>
  <c r="AD95" i="1"/>
  <c r="AE95" i="1"/>
  <c r="AF95" i="1"/>
  <c r="AG95" i="1"/>
  <c r="AH95" i="1"/>
  <c r="AI95" i="1"/>
  <c r="AJ95" i="1"/>
  <c r="AK95" i="1"/>
  <c r="AL95" i="1"/>
  <c r="AC292" i="1"/>
  <c r="AD292" i="1"/>
  <c r="AE292" i="1"/>
  <c r="AF292" i="1"/>
  <c r="AG292" i="1"/>
  <c r="AH292" i="1"/>
  <c r="AI292" i="1"/>
  <c r="AJ292" i="1"/>
  <c r="AK292" i="1"/>
  <c r="AL292" i="1"/>
  <c r="AC156" i="1"/>
  <c r="AD156" i="1"/>
  <c r="AE156" i="1"/>
  <c r="AF156" i="1"/>
  <c r="AG156" i="1"/>
  <c r="AH156" i="1"/>
  <c r="AI156" i="1"/>
  <c r="AJ156" i="1"/>
  <c r="AK156" i="1"/>
  <c r="AL156" i="1"/>
  <c r="AC359" i="1"/>
  <c r="AD359" i="1"/>
  <c r="AE359" i="1"/>
  <c r="AF359" i="1"/>
  <c r="AG359" i="1"/>
  <c r="AH359" i="1"/>
  <c r="AI359" i="1"/>
  <c r="AJ359" i="1"/>
  <c r="AK359" i="1"/>
  <c r="AL359" i="1"/>
  <c r="AC144" i="1"/>
  <c r="AD144" i="1"/>
  <c r="AE144" i="1"/>
  <c r="AF144" i="1"/>
  <c r="AG144" i="1"/>
  <c r="AH144" i="1"/>
  <c r="AI144" i="1"/>
  <c r="AJ144" i="1"/>
  <c r="AK144" i="1"/>
  <c r="AL144" i="1"/>
  <c r="AC96" i="1"/>
  <c r="AD96" i="1"/>
  <c r="AE96" i="1"/>
  <c r="AF96" i="1"/>
  <c r="AG96" i="1"/>
  <c r="AH96" i="1"/>
  <c r="AI96" i="1"/>
  <c r="AJ96" i="1"/>
  <c r="AK96" i="1"/>
  <c r="AL96" i="1"/>
  <c r="AC353" i="1"/>
  <c r="AD353" i="1"/>
  <c r="AE353" i="1"/>
  <c r="AF353" i="1"/>
  <c r="AG353" i="1"/>
  <c r="AH353" i="1"/>
  <c r="AI353" i="1"/>
  <c r="AJ353" i="1"/>
  <c r="AK353" i="1"/>
  <c r="AL353" i="1"/>
  <c r="AC332" i="1"/>
  <c r="AD332" i="1"/>
  <c r="AE332" i="1"/>
  <c r="AF332" i="1"/>
  <c r="AG332" i="1"/>
  <c r="AH332" i="1"/>
  <c r="AI332" i="1"/>
  <c r="AJ332" i="1"/>
  <c r="AK332" i="1"/>
  <c r="AL332" i="1"/>
  <c r="AC257" i="1"/>
  <c r="AD257" i="1"/>
  <c r="AE257" i="1"/>
  <c r="AF257" i="1"/>
  <c r="AG257" i="1"/>
  <c r="AH257" i="1"/>
  <c r="AI257" i="1"/>
  <c r="AJ257" i="1"/>
  <c r="AK257" i="1"/>
  <c r="AL257" i="1"/>
  <c r="AC261" i="1"/>
  <c r="AD261" i="1"/>
  <c r="AE261" i="1"/>
  <c r="AF261" i="1"/>
  <c r="AG261" i="1"/>
  <c r="AH261" i="1"/>
  <c r="AI261" i="1"/>
  <c r="AJ261" i="1"/>
  <c r="AK261" i="1"/>
  <c r="AL261" i="1"/>
  <c r="AC312" i="1"/>
  <c r="AD312" i="1"/>
  <c r="AE312" i="1"/>
  <c r="AF312" i="1"/>
  <c r="AG312" i="1"/>
  <c r="AH312" i="1"/>
  <c r="AI312" i="1"/>
  <c r="AJ312" i="1"/>
  <c r="AK312" i="1"/>
  <c r="AL312" i="1"/>
  <c r="AC223" i="1"/>
  <c r="AD223" i="1"/>
  <c r="AE223" i="1"/>
  <c r="AF223" i="1"/>
  <c r="AG223" i="1"/>
  <c r="AH223" i="1"/>
  <c r="AI223" i="1"/>
  <c r="AJ223" i="1"/>
  <c r="AK223" i="1"/>
  <c r="AL223" i="1"/>
  <c r="AC210" i="1"/>
  <c r="AD210" i="1"/>
  <c r="AE210" i="1"/>
  <c r="AF210" i="1"/>
  <c r="AG210" i="1"/>
  <c r="AH210" i="1"/>
  <c r="AI210" i="1"/>
  <c r="AJ210" i="1"/>
  <c r="AK210" i="1"/>
  <c r="AL210" i="1"/>
  <c r="AC206" i="1"/>
  <c r="AD206" i="1"/>
  <c r="AE206" i="1"/>
  <c r="AF206" i="1"/>
  <c r="AG206" i="1"/>
  <c r="AH206" i="1"/>
  <c r="AI206" i="1"/>
  <c r="AJ206" i="1"/>
  <c r="AK206" i="1"/>
  <c r="AL206" i="1"/>
  <c r="AC157" i="1"/>
  <c r="AD157" i="1"/>
  <c r="AE157" i="1"/>
  <c r="AF157" i="1"/>
  <c r="AG157" i="1"/>
  <c r="AH157" i="1"/>
  <c r="AI157" i="1"/>
  <c r="AJ157" i="1"/>
  <c r="AK157" i="1"/>
  <c r="AL157" i="1"/>
  <c r="AC279" i="1"/>
  <c r="AD279" i="1"/>
  <c r="AE279" i="1"/>
  <c r="AF279" i="1"/>
  <c r="AG279" i="1"/>
  <c r="AH279" i="1"/>
  <c r="AI279" i="1"/>
  <c r="AJ279" i="1"/>
  <c r="AK279" i="1"/>
  <c r="AL279" i="1"/>
  <c r="AC200" i="1"/>
  <c r="AD200" i="1"/>
  <c r="AE200" i="1"/>
  <c r="AF200" i="1"/>
  <c r="AG200" i="1"/>
  <c r="AH200" i="1"/>
  <c r="AI200" i="1"/>
  <c r="AJ200" i="1"/>
  <c r="AK200" i="1"/>
  <c r="AL200" i="1"/>
  <c r="AC224" i="1"/>
  <c r="AD224" i="1"/>
  <c r="AE224" i="1"/>
  <c r="AF224" i="1"/>
  <c r="AG224" i="1"/>
  <c r="AH224" i="1"/>
  <c r="AI224" i="1"/>
  <c r="AJ224" i="1"/>
  <c r="AK224" i="1"/>
  <c r="AL224" i="1"/>
  <c r="AC188" i="1"/>
  <c r="AD188" i="1"/>
  <c r="AE188" i="1"/>
  <c r="AF188" i="1"/>
  <c r="AG188" i="1"/>
  <c r="AH188" i="1"/>
  <c r="AI188" i="1"/>
  <c r="AJ188" i="1"/>
  <c r="AK188" i="1"/>
  <c r="AL188" i="1"/>
  <c r="AC212" i="1"/>
  <c r="AD212" i="1"/>
  <c r="AE212" i="1"/>
  <c r="AF212" i="1"/>
  <c r="AG212" i="1"/>
  <c r="AH212" i="1"/>
  <c r="AI212" i="1"/>
  <c r="AJ212" i="1"/>
  <c r="AK212" i="1"/>
  <c r="AL212" i="1"/>
  <c r="AC152" i="1"/>
  <c r="AD152" i="1"/>
  <c r="AE152" i="1"/>
  <c r="AF152" i="1"/>
  <c r="AG152" i="1"/>
  <c r="AH152" i="1"/>
  <c r="AI152" i="1"/>
  <c r="AJ152" i="1"/>
  <c r="AK152" i="1"/>
  <c r="AL152" i="1"/>
  <c r="AC293" i="1"/>
  <c r="AD293" i="1"/>
  <c r="AE293" i="1"/>
  <c r="AF293" i="1"/>
  <c r="AG293" i="1"/>
  <c r="AH293" i="1"/>
  <c r="AI293" i="1"/>
  <c r="AJ293" i="1"/>
  <c r="AK293" i="1"/>
  <c r="AL293" i="1"/>
  <c r="AC201" i="1"/>
  <c r="AD201" i="1"/>
  <c r="AE201" i="1"/>
  <c r="AF201" i="1"/>
  <c r="AG201" i="1"/>
  <c r="AH201" i="1"/>
  <c r="AI201" i="1"/>
  <c r="AJ201" i="1"/>
  <c r="AK201" i="1"/>
  <c r="AL201" i="1"/>
  <c r="AC161" i="1"/>
  <c r="AD161" i="1"/>
  <c r="AE161" i="1"/>
  <c r="AF161" i="1"/>
  <c r="AG161" i="1"/>
  <c r="AH161" i="1"/>
  <c r="AI161" i="1"/>
  <c r="AJ161" i="1"/>
  <c r="AK161" i="1"/>
  <c r="AL161" i="1"/>
  <c r="AC111" i="1"/>
  <c r="AD111" i="1"/>
  <c r="AE111" i="1"/>
  <c r="AF111" i="1"/>
  <c r="AG111" i="1"/>
  <c r="AH111" i="1"/>
  <c r="AI111" i="1"/>
  <c r="AJ111" i="1"/>
  <c r="AK111" i="1"/>
  <c r="AL111" i="1"/>
  <c r="AC197" i="1"/>
  <c r="AD197" i="1"/>
  <c r="AE197" i="1"/>
  <c r="AF197" i="1"/>
  <c r="AG197" i="1"/>
  <c r="AH197" i="1"/>
  <c r="AI197" i="1"/>
  <c r="AJ197" i="1"/>
  <c r="AK197" i="1"/>
  <c r="AL197" i="1"/>
  <c r="AC158" i="1"/>
  <c r="AD158" i="1"/>
  <c r="AE158" i="1"/>
  <c r="AF158" i="1"/>
  <c r="AG158" i="1"/>
  <c r="AH158" i="1"/>
  <c r="AI158" i="1"/>
  <c r="AJ158" i="1"/>
  <c r="AK158" i="1"/>
  <c r="AL158" i="1"/>
  <c r="AC334" i="1"/>
  <c r="AD334" i="1"/>
  <c r="AE334" i="1"/>
  <c r="AF334" i="1"/>
  <c r="AG334" i="1"/>
  <c r="AH334" i="1"/>
  <c r="AI334" i="1"/>
  <c r="AJ334" i="1"/>
  <c r="AK334" i="1"/>
  <c r="AL334" i="1"/>
  <c r="AC238" i="1"/>
  <c r="AD238" i="1"/>
  <c r="AE238" i="1"/>
  <c r="AF238" i="1"/>
  <c r="AG238" i="1"/>
  <c r="AH238" i="1"/>
  <c r="AI238" i="1"/>
  <c r="AJ238" i="1"/>
  <c r="AK238" i="1"/>
  <c r="AL238" i="1"/>
  <c r="AC350" i="1"/>
  <c r="AD350" i="1"/>
  <c r="AE350" i="1"/>
  <c r="AF350" i="1"/>
  <c r="AG350" i="1"/>
  <c r="AH350" i="1"/>
  <c r="AI350" i="1"/>
  <c r="AJ350" i="1"/>
  <c r="AK350" i="1"/>
  <c r="AL350" i="1"/>
  <c r="AC189" i="1"/>
  <c r="AD189" i="1"/>
  <c r="AE189" i="1"/>
  <c r="AF189" i="1"/>
  <c r="AG189" i="1"/>
  <c r="AH189" i="1"/>
  <c r="AI189" i="1"/>
  <c r="AJ189" i="1"/>
  <c r="AK189" i="1"/>
  <c r="AL189" i="1"/>
  <c r="AC204" i="1"/>
  <c r="AD204" i="1"/>
  <c r="AE204" i="1"/>
  <c r="AF204" i="1"/>
  <c r="AG204" i="1"/>
  <c r="AH204" i="1"/>
  <c r="AI204" i="1"/>
  <c r="AJ204" i="1"/>
  <c r="AK204" i="1"/>
  <c r="AL204" i="1"/>
  <c r="AC205" i="1"/>
  <c r="AD205" i="1"/>
  <c r="AE205" i="1"/>
  <c r="AF205" i="1"/>
  <c r="AG205" i="1"/>
  <c r="AH205" i="1"/>
  <c r="AI205" i="1"/>
  <c r="AJ205" i="1"/>
  <c r="AK205" i="1"/>
  <c r="AL205" i="1"/>
  <c r="AC97" i="1"/>
  <c r="AD97" i="1"/>
  <c r="AE97" i="1"/>
  <c r="AF97" i="1"/>
  <c r="AG97" i="1"/>
  <c r="AH97" i="1"/>
  <c r="AI97" i="1"/>
  <c r="AJ97" i="1"/>
  <c r="AK97" i="1"/>
  <c r="AL97" i="1"/>
  <c r="AC219" i="1"/>
  <c r="AD219" i="1"/>
  <c r="AE219" i="1"/>
  <c r="AF219" i="1"/>
  <c r="AG219" i="1"/>
  <c r="AH219" i="1"/>
  <c r="AI219" i="1"/>
  <c r="AJ219" i="1"/>
  <c r="AK219" i="1"/>
  <c r="AL219" i="1"/>
  <c r="AC181" i="1"/>
  <c r="AD181" i="1"/>
  <c r="AE181" i="1"/>
  <c r="AF181" i="1"/>
  <c r="AG181" i="1"/>
  <c r="AH181" i="1"/>
  <c r="AI181" i="1"/>
  <c r="AJ181" i="1"/>
  <c r="AK181" i="1"/>
  <c r="AL181" i="1"/>
  <c r="AC179" i="1"/>
  <c r="AD179" i="1"/>
  <c r="AE179" i="1"/>
  <c r="AF179" i="1"/>
  <c r="AG179" i="1"/>
  <c r="AH179" i="1"/>
  <c r="AI179" i="1"/>
  <c r="AJ179" i="1"/>
  <c r="AK179" i="1"/>
  <c r="AL179" i="1"/>
  <c r="AC254" i="1"/>
  <c r="AD254" i="1"/>
  <c r="AE254" i="1"/>
  <c r="AF254" i="1"/>
  <c r="AG254" i="1"/>
  <c r="AH254" i="1"/>
  <c r="AI254" i="1"/>
  <c r="AJ254" i="1"/>
  <c r="AK254" i="1"/>
  <c r="AL254" i="1"/>
  <c r="AC107" i="1"/>
  <c r="AD107" i="1"/>
  <c r="AE107" i="1"/>
  <c r="AF107" i="1"/>
  <c r="AG107" i="1"/>
  <c r="AH107" i="1"/>
  <c r="AI107" i="1"/>
  <c r="AJ107" i="1"/>
  <c r="AK107" i="1"/>
  <c r="AL107" i="1"/>
  <c r="AC322" i="1"/>
  <c r="AD322" i="1"/>
  <c r="AE322" i="1"/>
  <c r="AF322" i="1"/>
  <c r="AG322" i="1"/>
  <c r="AH322" i="1"/>
  <c r="AI322" i="1"/>
  <c r="AJ322" i="1"/>
  <c r="AK322" i="1"/>
  <c r="AL322" i="1"/>
  <c r="AC273" i="1"/>
  <c r="AD273" i="1"/>
  <c r="AE273" i="1"/>
  <c r="AF273" i="1"/>
  <c r="AG273" i="1"/>
  <c r="AH273" i="1"/>
  <c r="AI273" i="1"/>
  <c r="AJ273" i="1"/>
  <c r="AK273" i="1"/>
  <c r="AL273" i="1"/>
  <c r="AC248" i="1"/>
  <c r="AD248" i="1"/>
  <c r="AE248" i="1"/>
  <c r="AF248" i="1"/>
  <c r="AG248" i="1"/>
  <c r="AH248" i="1"/>
  <c r="AI248" i="1"/>
  <c r="AJ248" i="1"/>
  <c r="AK248" i="1"/>
  <c r="AL248" i="1"/>
  <c r="AC341" i="1"/>
  <c r="AD341" i="1"/>
  <c r="AE341" i="1"/>
  <c r="AF341" i="1"/>
  <c r="AG341" i="1"/>
  <c r="AH341" i="1"/>
  <c r="AI341" i="1"/>
  <c r="AJ341" i="1"/>
  <c r="AK341" i="1"/>
  <c r="AL341" i="1"/>
  <c r="AC165" i="1"/>
  <c r="AD165" i="1"/>
  <c r="AE165" i="1"/>
  <c r="AF165" i="1"/>
  <c r="AG165" i="1"/>
  <c r="AH165" i="1"/>
  <c r="AI165" i="1"/>
  <c r="AJ165" i="1"/>
  <c r="AK165" i="1"/>
  <c r="AL165" i="1"/>
  <c r="AC167" i="1"/>
  <c r="AD167" i="1"/>
  <c r="AE167" i="1"/>
  <c r="AF167" i="1"/>
  <c r="AG167" i="1"/>
  <c r="AH167" i="1"/>
  <c r="AI167" i="1"/>
  <c r="AJ167" i="1"/>
  <c r="AK167" i="1"/>
  <c r="AL167" i="1"/>
  <c r="AC343" i="1"/>
  <c r="AD343" i="1"/>
  <c r="AE343" i="1"/>
  <c r="AF343" i="1"/>
  <c r="AG343" i="1"/>
  <c r="AH343" i="1"/>
  <c r="AI343" i="1"/>
  <c r="AJ343" i="1"/>
  <c r="AK343" i="1"/>
  <c r="AL343" i="1"/>
  <c r="AC203" i="1"/>
  <c r="AD203" i="1"/>
  <c r="AE203" i="1"/>
  <c r="AF203" i="1"/>
  <c r="AG203" i="1"/>
  <c r="AH203" i="1"/>
  <c r="AI203" i="1"/>
  <c r="AJ203" i="1"/>
  <c r="AK203" i="1"/>
  <c r="AL203" i="1"/>
  <c r="AC295" i="1"/>
  <c r="AD295" i="1"/>
  <c r="AE295" i="1"/>
  <c r="AF295" i="1"/>
  <c r="AG295" i="1"/>
  <c r="AH295" i="1"/>
  <c r="AI295" i="1"/>
  <c r="AJ295" i="1"/>
  <c r="AK295" i="1"/>
  <c r="AL295" i="1"/>
  <c r="AC155" i="1"/>
  <c r="AD155" i="1"/>
  <c r="AE155" i="1"/>
  <c r="AF155" i="1"/>
  <c r="AG155" i="1"/>
  <c r="AH155" i="1"/>
  <c r="AI155" i="1"/>
  <c r="AJ155" i="1"/>
  <c r="AK155" i="1"/>
  <c r="AL155" i="1"/>
  <c r="AC183" i="1"/>
  <c r="AD183" i="1"/>
  <c r="AE183" i="1"/>
  <c r="AF183" i="1"/>
  <c r="AG183" i="1"/>
  <c r="AH183" i="1"/>
  <c r="AI183" i="1"/>
  <c r="AJ183" i="1"/>
  <c r="AK183" i="1"/>
  <c r="AL183" i="1"/>
  <c r="AC147" i="1"/>
  <c r="AD147" i="1"/>
  <c r="AE147" i="1"/>
  <c r="AF147" i="1"/>
  <c r="AG147" i="1"/>
  <c r="AH147" i="1"/>
  <c r="AI147" i="1"/>
  <c r="AJ147" i="1"/>
  <c r="AK147" i="1"/>
  <c r="AL147" i="1"/>
  <c r="AC109" i="1"/>
  <c r="AD109" i="1"/>
  <c r="AE109" i="1"/>
  <c r="AF109" i="1"/>
  <c r="AG109" i="1"/>
  <c r="AH109" i="1"/>
  <c r="AI109" i="1"/>
  <c r="AJ109" i="1"/>
  <c r="AK109" i="1"/>
  <c r="AL109" i="1"/>
  <c r="AC122" i="1"/>
  <c r="AD122" i="1"/>
  <c r="AE122" i="1"/>
  <c r="AF122" i="1"/>
  <c r="AG122" i="1"/>
  <c r="AH122" i="1"/>
  <c r="AI122" i="1"/>
  <c r="AJ122" i="1"/>
  <c r="AK122" i="1"/>
  <c r="AL122" i="1"/>
  <c r="AC323" i="1"/>
  <c r="AD323" i="1"/>
  <c r="AE323" i="1"/>
  <c r="AF323" i="1"/>
  <c r="AG323" i="1"/>
  <c r="AH323" i="1"/>
  <c r="AI323" i="1"/>
  <c r="AJ323" i="1"/>
  <c r="AK323" i="1"/>
  <c r="AL323" i="1"/>
  <c r="AC356" i="1"/>
  <c r="AD356" i="1"/>
  <c r="AE356" i="1"/>
  <c r="AF356" i="1"/>
  <c r="AG356" i="1"/>
  <c r="AH356" i="1"/>
  <c r="AI356" i="1"/>
  <c r="AJ356" i="1"/>
  <c r="AK356" i="1"/>
  <c r="AL356" i="1"/>
  <c r="AC137" i="1"/>
  <c r="AD137" i="1"/>
  <c r="AE137" i="1"/>
  <c r="AF137" i="1"/>
  <c r="AG137" i="1"/>
  <c r="AH137" i="1"/>
  <c r="AI137" i="1"/>
  <c r="AJ137" i="1"/>
  <c r="AK137" i="1"/>
  <c r="AL137" i="1"/>
  <c r="AC226" i="1"/>
  <c r="AD226" i="1"/>
  <c r="AE226" i="1"/>
  <c r="AF226" i="1"/>
  <c r="AG226" i="1"/>
  <c r="AH226" i="1"/>
  <c r="AI226" i="1"/>
  <c r="AJ226" i="1"/>
  <c r="AK226" i="1"/>
  <c r="AL226" i="1"/>
  <c r="AC130" i="1"/>
  <c r="AD130" i="1"/>
  <c r="AE130" i="1"/>
  <c r="AF130" i="1"/>
  <c r="AG130" i="1"/>
  <c r="AH130" i="1"/>
  <c r="AI130" i="1"/>
  <c r="AJ130" i="1"/>
  <c r="AK130" i="1"/>
  <c r="AL130" i="1"/>
  <c r="AC245" i="1"/>
  <c r="AD245" i="1"/>
  <c r="AE245" i="1"/>
  <c r="AF245" i="1"/>
  <c r="AG245" i="1"/>
  <c r="AH245" i="1"/>
  <c r="AI245" i="1"/>
  <c r="AJ245" i="1"/>
  <c r="AK245" i="1"/>
  <c r="AL245" i="1"/>
  <c r="AC202" i="1"/>
  <c r="AD202" i="1"/>
  <c r="AE202" i="1"/>
  <c r="AF202" i="1"/>
  <c r="AG202" i="1"/>
  <c r="AH202" i="1"/>
  <c r="AI202" i="1"/>
  <c r="AJ202" i="1"/>
  <c r="AK202" i="1"/>
  <c r="AL202" i="1"/>
  <c r="AC284" i="1"/>
  <c r="AD284" i="1"/>
  <c r="AE284" i="1"/>
  <c r="AF284" i="1"/>
  <c r="AG284" i="1"/>
  <c r="AH284" i="1"/>
  <c r="AI284" i="1"/>
  <c r="AJ284" i="1"/>
  <c r="AK284" i="1"/>
  <c r="AL284" i="1"/>
  <c r="AC249" i="1"/>
  <c r="AD249" i="1"/>
  <c r="AE249" i="1"/>
  <c r="AF249" i="1"/>
  <c r="AG249" i="1"/>
  <c r="AH249" i="1"/>
  <c r="AI249" i="1"/>
  <c r="AJ249" i="1"/>
  <c r="AK249" i="1"/>
  <c r="AL249" i="1"/>
  <c r="AC101" i="1"/>
  <c r="AD101" i="1"/>
  <c r="AE101" i="1"/>
  <c r="AF101" i="1"/>
  <c r="AG101" i="1"/>
  <c r="AH101" i="1"/>
  <c r="AI101" i="1"/>
  <c r="AJ101" i="1"/>
  <c r="AK101" i="1"/>
  <c r="AL101" i="1"/>
  <c r="AC246" i="1"/>
  <c r="AD246" i="1"/>
  <c r="AE246" i="1"/>
  <c r="AF246" i="1"/>
  <c r="AG246" i="1"/>
  <c r="AH246" i="1"/>
  <c r="AI246" i="1"/>
  <c r="AJ246" i="1"/>
  <c r="AK246" i="1"/>
  <c r="AL246" i="1"/>
  <c r="AC298" i="1"/>
  <c r="AD298" i="1"/>
  <c r="AE298" i="1"/>
  <c r="AF298" i="1"/>
  <c r="AG298" i="1"/>
  <c r="AH298" i="1"/>
  <c r="AI298" i="1"/>
  <c r="AJ298" i="1"/>
  <c r="AK298" i="1"/>
  <c r="AL298" i="1"/>
  <c r="AC125" i="1"/>
  <c r="AD125" i="1"/>
  <c r="AE125" i="1"/>
  <c r="AF125" i="1"/>
  <c r="AG125" i="1"/>
  <c r="AH125" i="1"/>
  <c r="AI125" i="1"/>
  <c r="AJ125" i="1"/>
  <c r="AK125" i="1"/>
  <c r="AL125" i="1"/>
  <c r="AC184" i="1"/>
  <c r="AD184" i="1"/>
  <c r="AE184" i="1"/>
  <c r="AF184" i="1"/>
  <c r="AG184" i="1"/>
  <c r="AH184" i="1"/>
  <c r="AI184" i="1"/>
  <c r="AJ184" i="1"/>
  <c r="AK184" i="1"/>
  <c r="AL184" i="1"/>
  <c r="AC178" i="1"/>
  <c r="AD178" i="1"/>
  <c r="AE178" i="1"/>
  <c r="AF178" i="1"/>
  <c r="AG178" i="1"/>
  <c r="AH178" i="1"/>
  <c r="AI178" i="1"/>
  <c r="AJ178" i="1"/>
  <c r="AK178" i="1"/>
  <c r="AL178" i="1"/>
  <c r="AC151" i="1"/>
  <c r="AD151" i="1"/>
  <c r="AE151" i="1"/>
  <c r="AF151" i="1"/>
  <c r="AG151" i="1"/>
  <c r="AH151" i="1"/>
  <c r="AI151" i="1"/>
  <c r="AJ151" i="1"/>
  <c r="AK151" i="1"/>
  <c r="AL151" i="1"/>
  <c r="AC351" i="1"/>
  <c r="AD351" i="1"/>
  <c r="AE351" i="1"/>
  <c r="AF351" i="1"/>
  <c r="AG351" i="1"/>
  <c r="AH351" i="1"/>
  <c r="AI351" i="1"/>
  <c r="AJ351" i="1"/>
  <c r="AK351" i="1"/>
  <c r="AL351" i="1"/>
  <c r="AC129" i="1"/>
  <c r="AD129" i="1"/>
  <c r="AE129" i="1"/>
  <c r="AF129" i="1"/>
  <c r="AG129" i="1"/>
  <c r="AH129" i="1"/>
  <c r="AI129" i="1"/>
  <c r="AJ129" i="1"/>
  <c r="AK129" i="1"/>
  <c r="AL129" i="1"/>
  <c r="AC143" i="1"/>
  <c r="AD143" i="1"/>
  <c r="AE143" i="1"/>
  <c r="AF143" i="1"/>
  <c r="AG143" i="1"/>
  <c r="AH143" i="1"/>
  <c r="AI143" i="1"/>
  <c r="AJ143" i="1"/>
  <c r="AK143" i="1"/>
  <c r="AL143" i="1"/>
  <c r="AC280" i="1"/>
  <c r="AD280" i="1"/>
  <c r="AE280" i="1"/>
  <c r="AF280" i="1"/>
  <c r="AG280" i="1"/>
  <c r="AH280" i="1"/>
  <c r="AI280" i="1"/>
  <c r="AJ280" i="1"/>
  <c r="AK280" i="1"/>
  <c r="AL280" i="1"/>
  <c r="AC335" i="1"/>
  <c r="AD335" i="1"/>
  <c r="AE335" i="1"/>
  <c r="AF335" i="1"/>
  <c r="AG335" i="1"/>
  <c r="AH335" i="1"/>
  <c r="AI335" i="1"/>
  <c r="AJ335" i="1"/>
  <c r="AK335" i="1"/>
  <c r="AL335" i="1"/>
  <c r="AC153" i="1"/>
  <c r="AD153" i="1"/>
  <c r="AE153" i="1"/>
  <c r="AF153" i="1"/>
  <c r="AG153" i="1"/>
  <c r="AH153" i="1"/>
  <c r="AI153" i="1"/>
  <c r="AJ153" i="1"/>
  <c r="AK153" i="1"/>
  <c r="AL153" i="1"/>
  <c r="AC281" i="1"/>
  <c r="AD281" i="1"/>
  <c r="AE281" i="1"/>
  <c r="AF281" i="1"/>
  <c r="AG281" i="1"/>
  <c r="AH281" i="1"/>
  <c r="AI281" i="1"/>
  <c r="AJ281" i="1"/>
  <c r="AK281" i="1"/>
  <c r="AL281" i="1"/>
  <c r="AC169" i="1"/>
  <c r="AD169" i="1"/>
  <c r="AE169" i="1"/>
  <c r="AF169" i="1"/>
  <c r="AG169" i="1"/>
  <c r="AH169" i="1"/>
  <c r="AI169" i="1"/>
  <c r="AJ169" i="1"/>
  <c r="AK169" i="1"/>
  <c r="AL169" i="1"/>
  <c r="AC171" i="1"/>
  <c r="AD171" i="1"/>
  <c r="AE171" i="1"/>
  <c r="AF171" i="1"/>
  <c r="AG171" i="1"/>
  <c r="AH171" i="1"/>
  <c r="AI171" i="1"/>
  <c r="AJ171" i="1"/>
  <c r="AK171" i="1"/>
  <c r="AL171" i="1"/>
  <c r="AC114" i="1"/>
  <c r="AD114" i="1"/>
  <c r="AE114" i="1"/>
  <c r="AF114" i="1"/>
  <c r="AG114" i="1"/>
  <c r="AH114" i="1"/>
  <c r="AI114" i="1"/>
  <c r="AJ114" i="1"/>
  <c r="AK114" i="1"/>
  <c r="AL114" i="1"/>
  <c r="AC357" i="1"/>
  <c r="AD357" i="1"/>
  <c r="AE357" i="1"/>
  <c r="AF357" i="1"/>
  <c r="AG357" i="1"/>
  <c r="AH357" i="1"/>
  <c r="AI357" i="1"/>
  <c r="AJ357" i="1"/>
  <c r="AK357" i="1"/>
  <c r="AL357" i="1"/>
  <c r="AC352" i="1"/>
  <c r="AD352" i="1"/>
  <c r="AE352" i="1"/>
  <c r="AF352" i="1"/>
  <c r="AG352" i="1"/>
  <c r="AH352" i="1"/>
  <c r="AI352" i="1"/>
  <c r="AJ352" i="1"/>
  <c r="AK352" i="1"/>
  <c r="AL352" i="1"/>
  <c r="AC309" i="1"/>
  <c r="AD309" i="1"/>
  <c r="AE309" i="1"/>
  <c r="AF309" i="1"/>
  <c r="AG309" i="1"/>
  <c r="AH309" i="1"/>
  <c r="AI309" i="1"/>
  <c r="AJ309" i="1"/>
  <c r="AK309" i="1"/>
  <c r="AL309" i="1"/>
  <c r="AC274" i="1"/>
  <c r="AD274" i="1"/>
  <c r="AE274" i="1"/>
  <c r="AF274" i="1"/>
  <c r="AG274" i="1"/>
  <c r="AH274" i="1"/>
  <c r="AI274" i="1"/>
  <c r="AJ274" i="1"/>
  <c r="AK274" i="1"/>
  <c r="AL274" i="1"/>
  <c r="AC320" i="1"/>
  <c r="AD320" i="1"/>
  <c r="AE320" i="1"/>
  <c r="AF320" i="1"/>
  <c r="AG320" i="1"/>
  <c r="AH320" i="1"/>
  <c r="AI320" i="1"/>
  <c r="AJ320" i="1"/>
  <c r="AK320" i="1"/>
  <c r="AL320" i="1"/>
  <c r="AC196" i="1"/>
  <c r="AD196" i="1"/>
  <c r="AE196" i="1"/>
  <c r="AF196" i="1"/>
  <c r="AG196" i="1"/>
  <c r="AH196" i="1"/>
  <c r="AI196" i="1"/>
  <c r="AJ196" i="1"/>
  <c r="AK196" i="1"/>
  <c r="AL196" i="1"/>
  <c r="AC272" i="1"/>
  <c r="AD272" i="1"/>
  <c r="AE272" i="1"/>
  <c r="AF272" i="1"/>
  <c r="AG272" i="1"/>
  <c r="AH272" i="1"/>
  <c r="AI272" i="1"/>
  <c r="AJ272" i="1"/>
  <c r="AK272" i="1"/>
  <c r="AL272" i="1"/>
  <c r="AC214" i="1"/>
  <c r="AD214" i="1"/>
  <c r="AE214" i="1"/>
  <c r="AF214" i="1"/>
  <c r="AG214" i="1"/>
  <c r="AH214" i="1"/>
  <c r="AI214" i="1"/>
  <c r="AJ214" i="1"/>
  <c r="AK214" i="1"/>
  <c r="AL214" i="1"/>
  <c r="AC102" i="1"/>
  <c r="AD102" i="1"/>
  <c r="AE102" i="1"/>
  <c r="AF102" i="1"/>
  <c r="AG102" i="1"/>
  <c r="AH102" i="1"/>
  <c r="AI102" i="1"/>
  <c r="AJ102" i="1"/>
  <c r="AK102" i="1"/>
  <c r="AL102" i="1"/>
  <c r="AC276" i="1"/>
  <c r="AD276" i="1"/>
  <c r="AE276" i="1"/>
  <c r="AF276" i="1"/>
  <c r="AG276" i="1"/>
  <c r="AH276" i="1"/>
  <c r="AI276" i="1"/>
  <c r="AJ276" i="1"/>
  <c r="AK276" i="1"/>
  <c r="AL276" i="1"/>
  <c r="AC243" i="1"/>
  <c r="AD243" i="1"/>
  <c r="AE243" i="1"/>
  <c r="AF243" i="1"/>
  <c r="AG243" i="1"/>
  <c r="AH243" i="1"/>
  <c r="AI243" i="1"/>
  <c r="AJ243" i="1"/>
  <c r="AK243" i="1"/>
  <c r="AL243" i="1"/>
  <c r="AC134" i="1"/>
  <c r="AD134" i="1"/>
  <c r="AE134" i="1"/>
  <c r="AF134" i="1"/>
  <c r="AG134" i="1"/>
  <c r="AH134" i="1"/>
  <c r="AI134" i="1"/>
  <c r="AJ134" i="1"/>
  <c r="AK134" i="1"/>
  <c r="AL134" i="1"/>
  <c r="AC98" i="1"/>
  <c r="AD98" i="1"/>
  <c r="AE98" i="1"/>
  <c r="AF98" i="1"/>
  <c r="AG98" i="1"/>
  <c r="AH98" i="1"/>
  <c r="AI98" i="1"/>
  <c r="AJ98" i="1"/>
  <c r="AK98" i="1"/>
  <c r="AL98" i="1"/>
  <c r="AC133" i="1"/>
  <c r="AD133" i="1"/>
  <c r="AE133" i="1"/>
  <c r="AF133" i="1"/>
  <c r="AG133" i="1"/>
  <c r="AH133" i="1"/>
  <c r="AI133" i="1"/>
  <c r="AJ133" i="1"/>
  <c r="AK133" i="1"/>
  <c r="AL133" i="1"/>
  <c r="AC255" i="1"/>
  <c r="AD255" i="1"/>
  <c r="AE255" i="1"/>
  <c r="AF255" i="1"/>
  <c r="AG255" i="1"/>
  <c r="AH255" i="1"/>
  <c r="AI255" i="1"/>
  <c r="AJ255" i="1"/>
  <c r="AK255" i="1"/>
  <c r="AL255" i="1"/>
  <c r="AC230" i="1"/>
  <c r="AD230" i="1"/>
  <c r="AE230" i="1"/>
  <c r="AF230" i="1"/>
  <c r="AG230" i="1"/>
  <c r="AH230" i="1"/>
  <c r="AI230" i="1"/>
  <c r="AJ230" i="1"/>
  <c r="AK230" i="1"/>
  <c r="AL230" i="1"/>
  <c r="AC149" i="1"/>
  <c r="AD149" i="1"/>
  <c r="AE149" i="1"/>
  <c r="AF149" i="1"/>
  <c r="AG149" i="1"/>
  <c r="AH149" i="1"/>
  <c r="AI149" i="1"/>
  <c r="AJ149" i="1"/>
  <c r="AK149" i="1"/>
  <c r="AL149" i="1"/>
  <c r="AC209" i="1"/>
  <c r="AD209" i="1"/>
  <c r="AE209" i="1"/>
  <c r="AF209" i="1"/>
  <c r="AG209" i="1"/>
  <c r="AH209" i="1"/>
  <c r="AI209" i="1"/>
  <c r="AJ209" i="1"/>
  <c r="AK209" i="1"/>
  <c r="AL209" i="1"/>
  <c r="AC112" i="1"/>
  <c r="AD112" i="1"/>
  <c r="AE112" i="1"/>
  <c r="AF112" i="1"/>
  <c r="AG112" i="1"/>
  <c r="AH112" i="1"/>
  <c r="AI112" i="1"/>
  <c r="AJ112" i="1"/>
  <c r="AK112" i="1"/>
  <c r="AL112" i="1"/>
  <c r="AC338" i="1"/>
  <c r="AD338" i="1"/>
  <c r="AE338" i="1"/>
  <c r="AF338" i="1"/>
  <c r="AG338" i="1"/>
  <c r="AH338" i="1"/>
  <c r="AI338" i="1"/>
  <c r="AJ338" i="1"/>
  <c r="AK338" i="1"/>
  <c r="AL338" i="1"/>
  <c r="AC160" i="1"/>
  <c r="AD160" i="1"/>
  <c r="AE160" i="1"/>
  <c r="AF160" i="1"/>
  <c r="AG160" i="1"/>
  <c r="AH160" i="1"/>
  <c r="AI160" i="1"/>
  <c r="AJ160" i="1"/>
  <c r="AK160" i="1"/>
  <c r="AL160" i="1"/>
  <c r="AC145" i="1"/>
  <c r="AD145" i="1"/>
  <c r="AE145" i="1"/>
  <c r="AF145" i="1"/>
  <c r="AG145" i="1"/>
  <c r="AH145" i="1"/>
  <c r="AI145" i="1"/>
  <c r="AJ145" i="1"/>
  <c r="AK145" i="1"/>
  <c r="AL145" i="1"/>
  <c r="AC117" i="1"/>
  <c r="AD117" i="1"/>
  <c r="AE117" i="1"/>
  <c r="AF117" i="1"/>
  <c r="AG117" i="1"/>
  <c r="AH117" i="1"/>
  <c r="AI117" i="1"/>
  <c r="AJ117" i="1"/>
  <c r="AK117" i="1"/>
  <c r="AL117" i="1"/>
  <c r="AC185" i="1"/>
  <c r="AD185" i="1"/>
  <c r="AE185" i="1"/>
  <c r="AF185" i="1"/>
  <c r="AG185" i="1"/>
  <c r="AH185" i="1"/>
  <c r="AI185" i="1"/>
  <c r="AJ185" i="1"/>
  <c r="AK185" i="1"/>
  <c r="AL185" i="1"/>
  <c r="AC120" i="1"/>
  <c r="AD120" i="1"/>
  <c r="AE120" i="1"/>
  <c r="AF120" i="1"/>
  <c r="AG120" i="1"/>
  <c r="AH120" i="1"/>
  <c r="AI120" i="1"/>
  <c r="AJ120" i="1"/>
  <c r="AK120" i="1"/>
  <c r="AL120" i="1"/>
  <c r="AC192" i="1"/>
  <c r="AD192" i="1"/>
  <c r="AE192" i="1"/>
  <c r="AF192" i="1"/>
  <c r="AG192" i="1"/>
  <c r="AH192" i="1"/>
  <c r="AI192" i="1"/>
  <c r="AJ192" i="1"/>
  <c r="AK192" i="1"/>
  <c r="AL192" i="1"/>
  <c r="AC290" i="1"/>
  <c r="AD290" i="1"/>
  <c r="AE290" i="1"/>
  <c r="AF290" i="1"/>
  <c r="AG290" i="1"/>
  <c r="AH290" i="1"/>
  <c r="AI290" i="1"/>
  <c r="AJ290" i="1"/>
  <c r="AK290" i="1"/>
  <c r="AL290" i="1"/>
  <c r="AC99" i="1"/>
  <c r="AD99" i="1"/>
  <c r="AE99" i="1"/>
  <c r="AF99" i="1"/>
  <c r="AG99" i="1"/>
  <c r="AH99" i="1"/>
  <c r="AI99" i="1"/>
  <c r="AJ99" i="1"/>
  <c r="AK99" i="1"/>
  <c r="AL99" i="1"/>
  <c r="AC211" i="1"/>
  <c r="AD211" i="1"/>
  <c r="AE211" i="1"/>
  <c r="AF211" i="1"/>
  <c r="AG211" i="1"/>
  <c r="AH211" i="1"/>
  <c r="AI211" i="1"/>
  <c r="AJ211" i="1"/>
  <c r="AK211" i="1"/>
  <c r="AL211" i="1"/>
  <c r="AC127" i="1"/>
  <c r="AD127" i="1"/>
  <c r="AE127" i="1"/>
  <c r="AF127" i="1"/>
  <c r="AG127" i="1"/>
  <c r="AH127" i="1"/>
  <c r="AI127" i="1"/>
  <c r="AJ127" i="1"/>
  <c r="AK127" i="1"/>
  <c r="AL127" i="1"/>
  <c r="AC116" i="1"/>
  <c r="AD116" i="1"/>
  <c r="AE116" i="1"/>
  <c r="AF116" i="1"/>
  <c r="AG116" i="1"/>
  <c r="AH116" i="1"/>
  <c r="AI116" i="1"/>
  <c r="AJ116" i="1"/>
  <c r="AK116" i="1"/>
  <c r="AL116" i="1"/>
  <c r="AC324" i="1"/>
  <c r="AD324" i="1"/>
  <c r="AE324" i="1"/>
  <c r="AF324" i="1"/>
  <c r="AG324" i="1"/>
  <c r="AH324" i="1"/>
  <c r="AI324" i="1"/>
  <c r="AJ324" i="1"/>
  <c r="AK324" i="1"/>
  <c r="AL324" i="1"/>
  <c r="AC270" i="1"/>
  <c r="AD270" i="1"/>
  <c r="AE270" i="1"/>
  <c r="AF270" i="1"/>
  <c r="AG270" i="1"/>
  <c r="AH270" i="1"/>
  <c r="AI270" i="1"/>
  <c r="AJ270" i="1"/>
  <c r="AK270" i="1"/>
  <c r="AL270" i="1"/>
  <c r="AC162" i="1"/>
  <c r="AD162" i="1"/>
  <c r="AE162" i="1"/>
  <c r="AF162" i="1"/>
  <c r="AG162" i="1"/>
  <c r="AH162" i="1"/>
  <c r="AI162" i="1"/>
  <c r="AJ162" i="1"/>
  <c r="AK162" i="1"/>
  <c r="AL162" i="1"/>
  <c r="AC233" i="1"/>
  <c r="AD233" i="1"/>
  <c r="AE233" i="1"/>
  <c r="AF233" i="1"/>
  <c r="AG233" i="1"/>
  <c r="AH233" i="1"/>
  <c r="AI233" i="1"/>
  <c r="AJ233" i="1"/>
  <c r="AK233" i="1"/>
  <c r="AL233" i="1"/>
  <c r="AC337" i="1"/>
  <c r="AD337" i="1"/>
  <c r="AE337" i="1"/>
  <c r="AF337" i="1"/>
  <c r="AG337" i="1"/>
  <c r="AH337" i="1"/>
  <c r="AI337" i="1"/>
  <c r="AJ337" i="1"/>
  <c r="AK337" i="1"/>
  <c r="AL337" i="1"/>
  <c r="AC266" i="1"/>
  <c r="AD266" i="1"/>
  <c r="AE266" i="1"/>
  <c r="AF266" i="1"/>
  <c r="AG266" i="1"/>
  <c r="AH266" i="1"/>
  <c r="AI266" i="1"/>
  <c r="AJ266" i="1"/>
  <c r="AK266" i="1"/>
  <c r="AL266" i="1"/>
  <c r="AC250" i="1"/>
  <c r="AD250" i="1"/>
  <c r="AE250" i="1"/>
  <c r="AF250" i="1"/>
  <c r="AG250" i="1"/>
  <c r="AH250" i="1"/>
  <c r="AI250" i="1"/>
  <c r="AJ250" i="1"/>
  <c r="AK250" i="1"/>
  <c r="AL250" i="1"/>
  <c r="AC317" i="1"/>
  <c r="AD317" i="1"/>
  <c r="AE317" i="1"/>
  <c r="AF317" i="1"/>
  <c r="AG317" i="1"/>
  <c r="AH317" i="1"/>
  <c r="AI317" i="1"/>
  <c r="AJ317" i="1"/>
  <c r="AK317" i="1"/>
  <c r="AL317" i="1"/>
  <c r="AC126" i="1"/>
  <c r="AD126" i="1"/>
  <c r="AE126" i="1"/>
  <c r="AF126" i="1"/>
  <c r="AG126" i="1"/>
  <c r="AH126" i="1"/>
  <c r="AI126" i="1"/>
  <c r="AJ126" i="1"/>
  <c r="AK126" i="1"/>
  <c r="AL126" i="1"/>
  <c r="AC110" i="1"/>
  <c r="AD110" i="1"/>
  <c r="AE110" i="1"/>
  <c r="AF110" i="1"/>
  <c r="AG110" i="1"/>
  <c r="AH110" i="1"/>
  <c r="AI110" i="1"/>
  <c r="AJ110" i="1"/>
  <c r="AK110" i="1"/>
  <c r="AL110" i="1"/>
  <c r="AC282" i="1"/>
  <c r="AD282" i="1"/>
  <c r="AE282" i="1"/>
  <c r="AF282" i="1"/>
  <c r="AG282" i="1"/>
  <c r="AH282" i="1"/>
  <c r="AI282" i="1"/>
  <c r="AJ282" i="1"/>
  <c r="AK282" i="1"/>
  <c r="AL282" i="1"/>
  <c r="AC306" i="1"/>
  <c r="AD306" i="1"/>
  <c r="AE306" i="1"/>
  <c r="AF306" i="1"/>
  <c r="AG306" i="1"/>
  <c r="AH306" i="1"/>
  <c r="AI306" i="1"/>
  <c r="AJ306" i="1"/>
  <c r="AK306" i="1"/>
  <c r="AL306" i="1"/>
  <c r="AC304" i="1"/>
  <c r="AD304" i="1"/>
  <c r="AE304" i="1"/>
  <c r="AF304" i="1"/>
  <c r="AG304" i="1"/>
  <c r="AH304" i="1"/>
  <c r="AI304" i="1"/>
  <c r="AJ304" i="1"/>
  <c r="AK304" i="1"/>
  <c r="AL304" i="1"/>
  <c r="AC315" i="1"/>
  <c r="AD315" i="1"/>
  <c r="AE315" i="1"/>
  <c r="AF315" i="1"/>
  <c r="AG315" i="1"/>
  <c r="AH315" i="1"/>
  <c r="AI315" i="1"/>
  <c r="AJ315" i="1"/>
  <c r="AK315" i="1"/>
  <c r="AL315" i="1"/>
  <c r="AC258" i="1"/>
  <c r="AD258" i="1"/>
  <c r="AE258" i="1"/>
  <c r="AF258" i="1"/>
  <c r="AG258" i="1"/>
  <c r="AH258" i="1"/>
  <c r="AI258" i="1"/>
  <c r="AJ258" i="1"/>
  <c r="AK258" i="1"/>
  <c r="AL258" i="1"/>
  <c r="AC308" i="1"/>
  <c r="AD308" i="1"/>
  <c r="AE308" i="1"/>
  <c r="AF308" i="1"/>
  <c r="AG308" i="1"/>
  <c r="AH308" i="1"/>
  <c r="AI308" i="1"/>
  <c r="AJ308" i="1"/>
  <c r="AK308" i="1"/>
  <c r="AL308" i="1"/>
  <c r="AC176" i="1"/>
  <c r="AD176" i="1"/>
  <c r="AE176" i="1"/>
  <c r="AF176" i="1"/>
  <c r="AG176" i="1"/>
  <c r="AH176" i="1"/>
  <c r="AI176" i="1"/>
  <c r="AJ176" i="1"/>
  <c r="AK176" i="1"/>
  <c r="AL176" i="1"/>
  <c r="AC269" i="1"/>
  <c r="AD269" i="1"/>
  <c r="AE269" i="1"/>
  <c r="AF269" i="1"/>
  <c r="AG269" i="1"/>
  <c r="AH269" i="1"/>
  <c r="AI269" i="1"/>
  <c r="AJ269" i="1"/>
  <c r="AK269" i="1"/>
  <c r="AL269" i="1"/>
  <c r="AC355" i="1"/>
  <c r="AD355" i="1"/>
  <c r="AE355" i="1"/>
  <c r="AF355" i="1"/>
  <c r="AG355" i="1"/>
  <c r="AH355" i="1"/>
  <c r="AI355" i="1"/>
  <c r="AJ355" i="1"/>
  <c r="AK355" i="1"/>
  <c r="AL355" i="1"/>
  <c r="AC278" i="1"/>
  <c r="AD278" i="1"/>
  <c r="AE278" i="1"/>
  <c r="AF278" i="1"/>
  <c r="AG278" i="1"/>
  <c r="AH278" i="1"/>
  <c r="AI278" i="1"/>
  <c r="AJ278" i="1"/>
  <c r="AK278" i="1"/>
  <c r="AL278" i="1"/>
  <c r="AC244" i="1"/>
  <c r="AD244" i="1"/>
  <c r="AE244" i="1"/>
  <c r="AF244" i="1"/>
  <c r="AG244" i="1"/>
  <c r="AH244" i="1"/>
  <c r="AI244" i="1"/>
  <c r="AJ244" i="1"/>
  <c r="AK244" i="1"/>
  <c r="AL244" i="1"/>
  <c r="AC121" i="1"/>
  <c r="AD121" i="1"/>
  <c r="AE121" i="1"/>
  <c r="AF121" i="1"/>
  <c r="AG121" i="1"/>
  <c r="AH121" i="1"/>
  <c r="AI121" i="1"/>
  <c r="AJ121" i="1"/>
  <c r="AK121" i="1"/>
  <c r="AL121" i="1"/>
  <c r="AC213" i="1"/>
  <c r="AD213" i="1"/>
  <c r="AE213" i="1"/>
  <c r="AF213" i="1"/>
  <c r="AG213" i="1"/>
  <c r="AH213" i="1"/>
  <c r="AI213" i="1"/>
  <c r="AJ213" i="1"/>
  <c r="AK213" i="1"/>
  <c r="AL213" i="1"/>
  <c r="AC296" i="1"/>
  <c r="AD296" i="1"/>
  <c r="AE296" i="1"/>
  <c r="AF296" i="1"/>
  <c r="AG296" i="1"/>
  <c r="AH296" i="1"/>
  <c r="AI296" i="1"/>
  <c r="AJ296" i="1"/>
  <c r="AK296" i="1"/>
  <c r="AL296" i="1"/>
  <c r="AC263" i="1"/>
  <c r="AD263" i="1"/>
  <c r="AE263" i="1"/>
  <c r="AF263" i="1"/>
  <c r="AG263" i="1"/>
  <c r="AH263" i="1"/>
  <c r="AI263" i="1"/>
  <c r="AJ263" i="1"/>
  <c r="AK263" i="1"/>
  <c r="AL263" i="1"/>
  <c r="AC319" i="1"/>
  <c r="AD319" i="1"/>
  <c r="AE319" i="1"/>
  <c r="AF319" i="1"/>
  <c r="AG319" i="1"/>
  <c r="AH319" i="1"/>
  <c r="AI319" i="1"/>
  <c r="AJ319" i="1"/>
  <c r="AK319" i="1"/>
  <c r="AL319" i="1"/>
  <c r="AC347" i="1"/>
  <c r="AD347" i="1"/>
  <c r="AE347" i="1"/>
  <c r="AF347" i="1"/>
  <c r="AG347" i="1"/>
  <c r="AH347" i="1"/>
  <c r="AI347" i="1"/>
  <c r="AJ347" i="1"/>
  <c r="AK347" i="1"/>
  <c r="AL347" i="1"/>
  <c r="AC148" i="1"/>
  <c r="AD148" i="1"/>
  <c r="AE148" i="1"/>
  <c r="AF148" i="1"/>
  <c r="AG148" i="1"/>
  <c r="AH148" i="1"/>
  <c r="AI148" i="1"/>
  <c r="AJ148" i="1"/>
  <c r="AK148" i="1"/>
  <c r="AL148" i="1"/>
  <c r="AC313" i="1"/>
  <c r="AD313" i="1"/>
  <c r="AE313" i="1"/>
  <c r="AF313" i="1"/>
  <c r="AG313" i="1"/>
  <c r="AH313" i="1"/>
  <c r="AI313" i="1"/>
  <c r="AJ313" i="1"/>
  <c r="AK313" i="1"/>
  <c r="AL313" i="1"/>
  <c r="AC289" i="1"/>
  <c r="AD289" i="1"/>
  <c r="AE289" i="1"/>
  <c r="AF289" i="1"/>
  <c r="AG289" i="1"/>
  <c r="AH289" i="1"/>
  <c r="AI289" i="1"/>
  <c r="AJ289" i="1"/>
  <c r="AK289" i="1"/>
  <c r="AL289" i="1"/>
  <c r="AC297" i="1"/>
  <c r="AD297" i="1"/>
  <c r="AE297" i="1"/>
  <c r="AF297" i="1"/>
  <c r="AG297" i="1"/>
  <c r="AH297" i="1"/>
  <c r="AI297" i="1"/>
  <c r="AJ297" i="1"/>
  <c r="AK297" i="1"/>
  <c r="AL297" i="1"/>
  <c r="AC175" i="1"/>
  <c r="AD175" i="1"/>
  <c r="AE175" i="1"/>
  <c r="AF175" i="1"/>
  <c r="AG175" i="1"/>
  <c r="AH175" i="1"/>
  <c r="AI175" i="1"/>
  <c r="AJ175" i="1"/>
  <c r="AK175" i="1"/>
  <c r="AL175" i="1"/>
  <c r="AC186" i="1"/>
  <c r="AD186" i="1"/>
  <c r="AE186" i="1"/>
  <c r="AF186" i="1"/>
  <c r="AG186" i="1"/>
  <c r="AH186" i="1"/>
  <c r="AI186" i="1"/>
  <c r="AJ186" i="1"/>
  <c r="AK186" i="1"/>
  <c r="AL186" i="1"/>
  <c r="AC207" i="1"/>
  <c r="AD207" i="1"/>
  <c r="AE207" i="1"/>
  <c r="AF207" i="1"/>
  <c r="AG207" i="1"/>
  <c r="AH207" i="1"/>
  <c r="AI207" i="1"/>
  <c r="AJ207" i="1"/>
  <c r="AK207" i="1"/>
  <c r="AL207" i="1"/>
  <c r="AC287" i="1"/>
  <c r="AD287" i="1"/>
  <c r="AE287" i="1"/>
  <c r="AF287" i="1"/>
  <c r="AG287" i="1"/>
  <c r="AH287" i="1"/>
  <c r="AI287" i="1"/>
  <c r="AJ287" i="1"/>
  <c r="AK287" i="1"/>
  <c r="AL287" i="1"/>
  <c r="AC119" i="1"/>
  <c r="AD119" i="1"/>
  <c r="AE119" i="1"/>
  <c r="AF119" i="1"/>
  <c r="AG119" i="1"/>
  <c r="AH119" i="1"/>
  <c r="AI119" i="1"/>
  <c r="AJ119" i="1"/>
  <c r="AK119" i="1"/>
  <c r="AL119" i="1"/>
  <c r="AC168" i="1"/>
  <c r="AD168" i="1"/>
  <c r="AE168" i="1"/>
  <c r="AF168" i="1"/>
  <c r="AG168" i="1"/>
  <c r="AH168" i="1"/>
  <c r="AI168" i="1"/>
  <c r="AJ168" i="1"/>
  <c r="AK168" i="1"/>
  <c r="AL168" i="1"/>
  <c r="AC159" i="1"/>
  <c r="AD159" i="1"/>
  <c r="AE159" i="1"/>
  <c r="AF159" i="1"/>
  <c r="AG159" i="1"/>
  <c r="AH159" i="1"/>
  <c r="AI159" i="1"/>
  <c r="AJ159" i="1"/>
  <c r="AK159" i="1"/>
  <c r="AL159" i="1"/>
  <c r="AC182" i="1"/>
  <c r="AD182" i="1"/>
  <c r="AE182" i="1"/>
  <c r="AF182" i="1"/>
  <c r="AG182" i="1"/>
  <c r="AH182" i="1"/>
  <c r="AI182" i="1"/>
  <c r="AJ182" i="1"/>
  <c r="AK182" i="1"/>
  <c r="AL182" i="1"/>
  <c r="AC301" i="1"/>
  <c r="AD301" i="1"/>
  <c r="AE301" i="1"/>
  <c r="AF301" i="1"/>
  <c r="AG301" i="1"/>
  <c r="AH301" i="1"/>
  <c r="AI301" i="1"/>
  <c r="AJ301" i="1"/>
  <c r="AK301" i="1"/>
  <c r="AL301" i="1"/>
  <c r="AC358" i="1"/>
  <c r="AD358" i="1"/>
  <c r="AE358" i="1"/>
  <c r="AF358" i="1"/>
  <c r="AG358" i="1"/>
  <c r="AH358" i="1"/>
  <c r="AI358" i="1"/>
  <c r="AJ358" i="1"/>
  <c r="AK358" i="1"/>
  <c r="AL358" i="1"/>
  <c r="AC235" i="1"/>
  <c r="AD235" i="1"/>
  <c r="AE235" i="1"/>
  <c r="AF235" i="1"/>
  <c r="AG235" i="1"/>
  <c r="AH235" i="1"/>
  <c r="AI235" i="1"/>
  <c r="AJ235" i="1"/>
  <c r="AK235" i="1"/>
  <c r="AL235" i="1"/>
  <c r="AC100" i="1"/>
  <c r="AD100" i="1"/>
  <c r="AE100" i="1"/>
  <c r="AF100" i="1"/>
  <c r="AG100" i="1"/>
  <c r="AH100" i="1"/>
  <c r="AI100" i="1"/>
  <c r="AJ100" i="1"/>
  <c r="AK100" i="1"/>
  <c r="AL100" i="1"/>
  <c r="AC106" i="1"/>
  <c r="AD106" i="1"/>
  <c r="AE106" i="1"/>
  <c r="AF106" i="1"/>
  <c r="AG106" i="1"/>
  <c r="AH106" i="1"/>
  <c r="AI106" i="1"/>
  <c r="AJ106" i="1"/>
  <c r="AK106" i="1"/>
  <c r="AL106" i="1"/>
  <c r="AC154" i="1"/>
  <c r="AD154" i="1"/>
  <c r="AE154" i="1"/>
  <c r="AF154" i="1"/>
  <c r="AG154" i="1"/>
  <c r="AH154" i="1"/>
  <c r="AI154" i="1"/>
  <c r="AJ154" i="1"/>
  <c r="AK154" i="1"/>
  <c r="AL154" i="1"/>
  <c r="AC227" i="1"/>
  <c r="AD227" i="1"/>
  <c r="AE227" i="1"/>
  <c r="AF227" i="1"/>
  <c r="AG227" i="1"/>
  <c r="AH227" i="1"/>
  <c r="AI227" i="1"/>
  <c r="AJ227" i="1"/>
  <c r="AK227" i="1"/>
  <c r="AL227" i="1"/>
  <c r="AC170" i="1"/>
  <c r="AD170" i="1"/>
  <c r="AE170" i="1"/>
  <c r="AF170" i="1"/>
  <c r="AG170" i="1"/>
  <c r="AH170" i="1"/>
  <c r="AI170" i="1"/>
  <c r="AJ170" i="1"/>
  <c r="AK170" i="1"/>
  <c r="AL170" i="1"/>
  <c r="AC141" i="1"/>
  <c r="AD141" i="1"/>
  <c r="AE141" i="1"/>
  <c r="AF141" i="1"/>
  <c r="AG141" i="1"/>
  <c r="AH141" i="1"/>
  <c r="AI141" i="1"/>
  <c r="AJ141" i="1"/>
  <c r="AK141" i="1"/>
  <c r="AL141" i="1"/>
  <c r="AC172" i="1"/>
  <c r="AD172" i="1"/>
  <c r="AE172" i="1"/>
  <c r="AF172" i="1"/>
  <c r="AG172" i="1"/>
  <c r="AH172" i="1"/>
  <c r="AI172" i="1"/>
  <c r="AJ172" i="1"/>
  <c r="AK172" i="1"/>
  <c r="AL172" i="1"/>
  <c r="AC237" i="1"/>
  <c r="AD237" i="1"/>
  <c r="AE237" i="1"/>
  <c r="AF237" i="1"/>
  <c r="AG237" i="1"/>
  <c r="AH237" i="1"/>
  <c r="AI237" i="1"/>
  <c r="AJ237" i="1"/>
  <c r="AK237" i="1"/>
  <c r="AL237" i="1"/>
  <c r="AC131" i="1"/>
  <c r="AD131" i="1"/>
  <c r="AE131" i="1"/>
  <c r="AF131" i="1"/>
  <c r="AG131" i="1"/>
  <c r="AH131" i="1"/>
  <c r="AI131" i="1"/>
  <c r="AJ131" i="1"/>
  <c r="AK131" i="1"/>
  <c r="AL131" i="1"/>
  <c r="AC256" i="1"/>
  <c r="AD256" i="1"/>
  <c r="AE256" i="1"/>
  <c r="AF256" i="1"/>
  <c r="AG256" i="1"/>
  <c r="AH256" i="1"/>
  <c r="AI256" i="1"/>
  <c r="AJ256" i="1"/>
  <c r="AK256" i="1"/>
  <c r="AL256" i="1"/>
  <c r="AC328" i="1"/>
  <c r="AD328" i="1"/>
  <c r="AE328" i="1"/>
  <c r="AF328" i="1"/>
  <c r="AG328" i="1"/>
  <c r="AH328" i="1"/>
  <c r="AI328" i="1"/>
  <c r="AJ328" i="1"/>
  <c r="AK328" i="1"/>
  <c r="AL328" i="1"/>
  <c r="AC342" i="1"/>
  <c r="AD342" i="1"/>
  <c r="AE342" i="1"/>
  <c r="AF342" i="1"/>
  <c r="AG342" i="1"/>
  <c r="AH342" i="1"/>
  <c r="AI342" i="1"/>
  <c r="AJ342" i="1"/>
  <c r="AK342" i="1"/>
  <c r="AL342" i="1"/>
  <c r="AC349" i="1"/>
  <c r="AD349" i="1"/>
  <c r="AE349" i="1"/>
  <c r="AF349" i="1"/>
  <c r="AG349" i="1"/>
  <c r="AH349" i="1"/>
  <c r="AI349" i="1"/>
  <c r="AJ349" i="1"/>
  <c r="AK349" i="1"/>
  <c r="AL349" i="1"/>
  <c r="AC336" i="1"/>
  <c r="AD336" i="1"/>
  <c r="AE336" i="1"/>
  <c r="AF336" i="1"/>
  <c r="AG336" i="1"/>
  <c r="AH336" i="1"/>
  <c r="AI336" i="1"/>
  <c r="AJ336" i="1"/>
  <c r="AK336" i="1"/>
  <c r="AL336" i="1"/>
  <c r="AC339" i="1"/>
  <c r="AD339" i="1"/>
  <c r="AE339" i="1"/>
  <c r="AF339" i="1"/>
  <c r="AG339" i="1"/>
  <c r="AH339" i="1"/>
  <c r="AI339" i="1"/>
  <c r="AJ339" i="1"/>
  <c r="AK339" i="1"/>
  <c r="AL339" i="1"/>
  <c r="AC277" i="1"/>
  <c r="AD277" i="1"/>
  <c r="AE277" i="1"/>
  <c r="AF277" i="1"/>
  <c r="AG277" i="1"/>
  <c r="AH277" i="1"/>
  <c r="AI277" i="1"/>
  <c r="AJ277" i="1"/>
  <c r="AK277" i="1"/>
  <c r="AL277" i="1"/>
  <c r="AC247" i="1"/>
  <c r="AD247" i="1"/>
  <c r="AE247" i="1"/>
  <c r="AF247" i="1"/>
  <c r="AG247" i="1"/>
  <c r="AH247" i="1"/>
  <c r="AI247" i="1"/>
  <c r="AJ247" i="1"/>
  <c r="AK247" i="1"/>
  <c r="AL247" i="1"/>
  <c r="AC242" i="1"/>
  <c r="AD242" i="1"/>
  <c r="AE242" i="1"/>
  <c r="AF242" i="1"/>
  <c r="AG242" i="1"/>
  <c r="AH242" i="1"/>
  <c r="AI242" i="1"/>
  <c r="AJ242" i="1"/>
  <c r="AK242" i="1"/>
  <c r="AL242" i="1"/>
  <c r="AC128" i="1"/>
  <c r="AD128" i="1"/>
  <c r="AE128" i="1"/>
  <c r="AF128" i="1"/>
  <c r="AG128" i="1"/>
  <c r="AH128" i="1"/>
  <c r="AI128" i="1"/>
  <c r="AJ128" i="1"/>
  <c r="AK128" i="1"/>
  <c r="AL128" i="1"/>
  <c r="AC216" i="1"/>
  <c r="AD216" i="1"/>
  <c r="AE216" i="1"/>
  <c r="AF216" i="1"/>
  <c r="AG216" i="1"/>
  <c r="AH216" i="1"/>
  <c r="AI216" i="1"/>
  <c r="AJ216" i="1"/>
  <c r="AK216" i="1"/>
  <c r="AL216" i="1"/>
  <c r="AC108" i="1"/>
  <c r="AD108" i="1"/>
  <c r="AE108" i="1"/>
  <c r="AF108" i="1"/>
  <c r="AG108" i="1"/>
  <c r="AH108" i="1"/>
  <c r="AI108" i="1"/>
  <c r="AJ108" i="1"/>
  <c r="AK108" i="1"/>
  <c r="AL108" i="1"/>
  <c r="AC344" i="1"/>
  <c r="AD344" i="1"/>
  <c r="AE344" i="1"/>
  <c r="AF344" i="1"/>
  <c r="AG344" i="1"/>
  <c r="AH344" i="1"/>
  <c r="AI344" i="1"/>
  <c r="AJ344" i="1"/>
  <c r="AK344" i="1"/>
  <c r="AL344" i="1"/>
  <c r="AC333" i="1"/>
  <c r="AD333" i="1"/>
  <c r="AE333" i="1"/>
  <c r="AF333" i="1"/>
  <c r="AG333" i="1"/>
  <c r="AH333" i="1"/>
  <c r="AI333" i="1"/>
  <c r="AJ333" i="1"/>
  <c r="AK333" i="1"/>
  <c r="AL333" i="1"/>
  <c r="AC236" i="1"/>
  <c r="AD236" i="1"/>
  <c r="AE236" i="1"/>
  <c r="AF236" i="1"/>
  <c r="AG236" i="1"/>
  <c r="AH236" i="1"/>
  <c r="AI236" i="1"/>
  <c r="AJ236" i="1"/>
  <c r="AK236" i="1"/>
  <c r="AL236" i="1"/>
  <c r="AC231" i="1"/>
  <c r="AD231" i="1"/>
  <c r="AE231" i="1"/>
  <c r="AF231" i="1"/>
  <c r="AG231" i="1"/>
  <c r="AH231" i="1"/>
  <c r="AI231" i="1"/>
  <c r="AJ231" i="1"/>
  <c r="AK231" i="1"/>
  <c r="AL231" i="1"/>
  <c r="AC234" i="1"/>
  <c r="AD234" i="1"/>
  <c r="AE234" i="1"/>
  <c r="AF234" i="1"/>
  <c r="AG234" i="1"/>
  <c r="AH234" i="1"/>
  <c r="AI234" i="1"/>
  <c r="AJ234" i="1"/>
  <c r="AK234" i="1"/>
  <c r="AL234" i="1"/>
  <c r="AC104" i="1"/>
  <c r="AD104" i="1"/>
  <c r="AE104" i="1"/>
  <c r="AF104" i="1"/>
  <c r="AG104" i="1"/>
  <c r="AH104" i="1"/>
  <c r="AI104" i="1"/>
  <c r="AJ104" i="1"/>
  <c r="AK104" i="1"/>
  <c r="AL104" i="1"/>
  <c r="AC330" i="1"/>
  <c r="AD330" i="1"/>
  <c r="AE330" i="1"/>
  <c r="AF330" i="1"/>
  <c r="AG330" i="1"/>
  <c r="AH330" i="1"/>
  <c r="AI330" i="1"/>
  <c r="AJ330" i="1"/>
  <c r="AK330" i="1"/>
  <c r="AL330" i="1"/>
  <c r="AC194" i="1"/>
  <c r="AD194" i="1"/>
  <c r="AE194" i="1"/>
  <c r="AF194" i="1"/>
  <c r="AG194" i="1"/>
  <c r="AH194" i="1"/>
  <c r="AI194" i="1"/>
  <c r="AJ194" i="1"/>
  <c r="AK194" i="1"/>
  <c r="AL194" i="1"/>
  <c r="AC267" i="1"/>
  <c r="AD267" i="1"/>
  <c r="AE267" i="1"/>
  <c r="AF267" i="1"/>
  <c r="AG267" i="1"/>
  <c r="AH267" i="1"/>
  <c r="AI267" i="1"/>
  <c r="AJ267" i="1"/>
  <c r="AK267" i="1"/>
  <c r="AL267" i="1"/>
  <c r="AC321" i="1"/>
  <c r="AD321" i="1"/>
  <c r="AE321" i="1"/>
  <c r="AF321" i="1"/>
  <c r="AG321" i="1"/>
  <c r="AH321" i="1"/>
  <c r="AI321" i="1"/>
  <c r="AJ321" i="1"/>
  <c r="AK321" i="1"/>
  <c r="AL321" i="1"/>
  <c r="AC118" i="1"/>
  <c r="AD118" i="1"/>
  <c r="AE118" i="1"/>
  <c r="AF118" i="1"/>
  <c r="AG118" i="1"/>
  <c r="AH118" i="1"/>
  <c r="AI118" i="1"/>
  <c r="AJ118" i="1"/>
  <c r="AK118" i="1"/>
  <c r="AL118" i="1"/>
  <c r="AC360" i="1"/>
  <c r="AD360" i="1"/>
  <c r="AE360" i="1"/>
  <c r="AF360" i="1"/>
  <c r="AG360" i="1"/>
  <c r="AH360" i="1"/>
  <c r="AI360" i="1"/>
  <c r="AJ360" i="1"/>
  <c r="AK360" i="1"/>
  <c r="AL360" i="1"/>
  <c r="AC361" i="1"/>
  <c r="AD361" i="1"/>
  <c r="AE361" i="1"/>
  <c r="AF361" i="1"/>
  <c r="AG361" i="1"/>
  <c r="AH361" i="1"/>
  <c r="AI361" i="1"/>
  <c r="AJ361" i="1"/>
  <c r="AK361" i="1"/>
  <c r="AL361" i="1"/>
  <c r="AC362" i="1"/>
  <c r="AD362" i="1"/>
  <c r="AE362" i="1"/>
  <c r="AF362" i="1"/>
  <c r="AG362" i="1"/>
  <c r="AH362" i="1"/>
  <c r="AI362" i="1"/>
  <c r="AJ362" i="1"/>
  <c r="AK362" i="1"/>
  <c r="AL362" i="1"/>
  <c r="AC363" i="1"/>
  <c r="AD363" i="1"/>
  <c r="AE363" i="1"/>
  <c r="AF363" i="1"/>
  <c r="AG363" i="1"/>
  <c r="AH363" i="1"/>
  <c r="AI363" i="1"/>
  <c r="AJ363" i="1"/>
  <c r="AK363" i="1"/>
  <c r="AL363" i="1"/>
  <c r="AC364" i="1"/>
  <c r="AD364" i="1"/>
  <c r="AE364" i="1"/>
  <c r="AF364" i="1"/>
  <c r="AG364" i="1"/>
  <c r="AH364" i="1"/>
  <c r="AI364" i="1"/>
  <c r="AJ364" i="1"/>
  <c r="AK364" i="1"/>
  <c r="AL364" i="1"/>
  <c r="AC365" i="1"/>
  <c r="AD365" i="1"/>
  <c r="AE365" i="1"/>
  <c r="AF365" i="1"/>
  <c r="AG365" i="1"/>
  <c r="AH365" i="1"/>
  <c r="AI365" i="1"/>
  <c r="AJ365" i="1"/>
  <c r="AK365" i="1"/>
  <c r="AL365" i="1"/>
  <c r="AC366" i="1"/>
  <c r="AD366" i="1"/>
  <c r="AE366" i="1"/>
  <c r="AF366" i="1"/>
  <c r="AG366" i="1"/>
  <c r="AH366" i="1"/>
  <c r="AI366" i="1"/>
  <c r="AJ366" i="1"/>
  <c r="AK366" i="1"/>
  <c r="AL366" i="1"/>
  <c r="AC367" i="1"/>
  <c r="AD367" i="1"/>
  <c r="AE367" i="1"/>
  <c r="AF367" i="1"/>
  <c r="AG367" i="1"/>
  <c r="AH367" i="1"/>
  <c r="AI367" i="1"/>
  <c r="AJ367" i="1"/>
  <c r="AK367" i="1"/>
  <c r="AL367" i="1"/>
  <c r="AC368" i="1"/>
  <c r="AD368" i="1"/>
  <c r="AE368" i="1"/>
  <c r="AF368" i="1"/>
  <c r="AG368" i="1"/>
  <c r="AH368" i="1"/>
  <c r="AI368" i="1"/>
  <c r="AJ368" i="1"/>
  <c r="AK368" i="1"/>
  <c r="AL368" i="1"/>
  <c r="AC374" i="1"/>
  <c r="AD374" i="1"/>
  <c r="AE374" i="1"/>
  <c r="AF374" i="1"/>
  <c r="AG374" i="1"/>
  <c r="AH374" i="1"/>
  <c r="AI374" i="1"/>
  <c r="AJ374" i="1"/>
  <c r="AK374" i="1"/>
  <c r="AL374" i="1"/>
  <c r="AC375" i="1"/>
  <c r="AD375" i="1"/>
  <c r="AE375" i="1"/>
  <c r="AF375" i="1"/>
  <c r="AG375" i="1"/>
  <c r="AH375" i="1"/>
  <c r="AI375" i="1"/>
  <c r="AJ375" i="1"/>
  <c r="AK375" i="1"/>
  <c r="AL375" i="1"/>
  <c r="AC376" i="1"/>
  <c r="AD376" i="1"/>
  <c r="AE376" i="1"/>
  <c r="AF376" i="1"/>
  <c r="AG376" i="1"/>
  <c r="AH376" i="1"/>
  <c r="AI376" i="1"/>
  <c r="AJ376" i="1"/>
  <c r="AK376" i="1"/>
  <c r="AL376" i="1"/>
  <c r="AC377" i="1"/>
  <c r="AD377" i="1"/>
  <c r="AE377" i="1"/>
  <c r="AF377" i="1"/>
  <c r="AG377" i="1"/>
  <c r="AH377" i="1"/>
  <c r="AI377" i="1"/>
  <c r="AJ377" i="1"/>
  <c r="AK377" i="1"/>
  <c r="AL377" i="1"/>
  <c r="AC378" i="1"/>
  <c r="AD378" i="1"/>
  <c r="AE378" i="1"/>
  <c r="AF378" i="1"/>
  <c r="AG378" i="1"/>
  <c r="AH378" i="1"/>
  <c r="AI378" i="1"/>
  <c r="AJ378" i="1"/>
  <c r="AK378" i="1"/>
  <c r="AL378" i="1"/>
  <c r="AC379" i="1"/>
  <c r="AD379" i="1"/>
  <c r="AE379" i="1"/>
  <c r="AF379" i="1"/>
  <c r="AG379" i="1"/>
  <c r="AH379" i="1"/>
  <c r="AI379" i="1"/>
  <c r="AJ379" i="1"/>
  <c r="AK379" i="1"/>
  <c r="AL379" i="1"/>
  <c r="AC380" i="1"/>
  <c r="AD380" i="1"/>
  <c r="AE380" i="1"/>
  <c r="AF380" i="1"/>
  <c r="AG380" i="1"/>
  <c r="AH380" i="1"/>
  <c r="AI380" i="1"/>
  <c r="AJ380" i="1"/>
  <c r="AK380" i="1"/>
  <c r="AL380" i="1"/>
  <c r="AC381" i="1"/>
  <c r="AD381" i="1"/>
  <c r="AE381" i="1"/>
  <c r="AF381" i="1"/>
  <c r="AG381" i="1"/>
  <c r="AH381" i="1"/>
  <c r="AI381" i="1"/>
  <c r="AJ381" i="1"/>
  <c r="AK381" i="1"/>
  <c r="AL381" i="1"/>
  <c r="AC382" i="1"/>
  <c r="AD382" i="1"/>
  <c r="AE382" i="1"/>
  <c r="AF382" i="1"/>
  <c r="AG382" i="1"/>
  <c r="AH382" i="1"/>
  <c r="AI382" i="1"/>
  <c r="AJ382" i="1"/>
  <c r="AK382" i="1"/>
  <c r="AL382" i="1"/>
  <c r="AC383" i="1"/>
  <c r="AD383" i="1"/>
  <c r="AE383" i="1"/>
  <c r="AF383" i="1"/>
  <c r="AG383" i="1"/>
  <c r="AH383" i="1"/>
  <c r="AI383" i="1"/>
  <c r="AJ383" i="1"/>
  <c r="AK383" i="1"/>
  <c r="AL383" i="1"/>
  <c r="AC384" i="1"/>
  <c r="AD384" i="1"/>
  <c r="AE384" i="1"/>
  <c r="AF384" i="1"/>
  <c r="AG384" i="1"/>
  <c r="AH384" i="1"/>
  <c r="AI384" i="1"/>
  <c r="AJ384" i="1"/>
  <c r="AK384" i="1"/>
  <c r="AL384" i="1"/>
  <c r="AC385" i="1"/>
  <c r="AD385" i="1"/>
  <c r="AE385" i="1"/>
  <c r="AF385" i="1"/>
  <c r="AG385" i="1"/>
  <c r="AH385" i="1"/>
  <c r="AI385" i="1"/>
  <c r="AJ385" i="1"/>
  <c r="AK385" i="1"/>
  <c r="AL385" i="1"/>
  <c r="AC386" i="1"/>
  <c r="AD386" i="1"/>
  <c r="AE386" i="1"/>
  <c r="AF386" i="1"/>
  <c r="AG386" i="1"/>
  <c r="AH386" i="1"/>
  <c r="AI386" i="1"/>
  <c r="AJ386" i="1"/>
  <c r="AK386" i="1"/>
  <c r="AL386" i="1"/>
  <c r="AC387" i="1"/>
  <c r="AD387" i="1"/>
  <c r="AE387" i="1"/>
  <c r="AF387" i="1"/>
  <c r="AG387" i="1"/>
  <c r="AH387" i="1"/>
  <c r="AI387" i="1"/>
  <c r="AJ387" i="1"/>
  <c r="AK387" i="1"/>
  <c r="AL387" i="1"/>
  <c r="AC388" i="1"/>
  <c r="AD388" i="1"/>
  <c r="AE388" i="1"/>
  <c r="AF388" i="1"/>
  <c r="AG388" i="1"/>
  <c r="AH388" i="1"/>
  <c r="AI388" i="1"/>
  <c r="AJ388" i="1"/>
  <c r="AK388" i="1"/>
  <c r="AL388" i="1"/>
  <c r="AC389" i="1"/>
  <c r="AD389" i="1"/>
  <c r="AE389" i="1"/>
  <c r="AF389" i="1"/>
  <c r="AG389" i="1"/>
  <c r="AH389" i="1"/>
  <c r="AI389" i="1"/>
  <c r="AJ389" i="1"/>
  <c r="AK389" i="1"/>
  <c r="AL389" i="1"/>
  <c r="AC390" i="1"/>
  <c r="AD390" i="1"/>
  <c r="AE390" i="1"/>
  <c r="AF390" i="1"/>
  <c r="AG390" i="1"/>
  <c r="AH390" i="1"/>
  <c r="AI390" i="1"/>
  <c r="AJ390" i="1"/>
  <c r="AK390" i="1"/>
  <c r="AL390" i="1"/>
  <c r="AC391" i="1"/>
  <c r="AD391" i="1"/>
  <c r="AE391" i="1"/>
  <c r="AF391" i="1"/>
  <c r="AG391" i="1"/>
  <c r="AH391" i="1"/>
  <c r="AI391" i="1"/>
  <c r="AJ391" i="1"/>
  <c r="AK391" i="1"/>
  <c r="AL391" i="1"/>
  <c r="AC392" i="1"/>
  <c r="AD392" i="1"/>
  <c r="AE392" i="1"/>
  <c r="AF392" i="1"/>
  <c r="AG392" i="1"/>
  <c r="AH392" i="1"/>
  <c r="AI392" i="1"/>
  <c r="AJ392" i="1"/>
  <c r="AK392" i="1"/>
  <c r="AL392" i="1"/>
  <c r="AC393" i="1"/>
  <c r="AD393" i="1"/>
  <c r="AE393" i="1"/>
  <c r="AF393" i="1"/>
  <c r="AG393" i="1"/>
  <c r="AH393" i="1"/>
  <c r="AI393" i="1"/>
  <c r="AJ393" i="1"/>
  <c r="AK393" i="1"/>
  <c r="AL393" i="1"/>
  <c r="AC394" i="1"/>
  <c r="AD394" i="1"/>
  <c r="AE394" i="1"/>
  <c r="AF394" i="1"/>
  <c r="AG394" i="1"/>
  <c r="AH394" i="1"/>
  <c r="AI394" i="1"/>
  <c r="AJ394" i="1"/>
  <c r="AK394" i="1"/>
  <c r="AL394" i="1"/>
  <c r="AC395" i="1"/>
  <c r="AD395" i="1"/>
  <c r="AE395" i="1"/>
  <c r="AF395" i="1"/>
  <c r="AG395" i="1"/>
  <c r="AH395" i="1"/>
  <c r="AI395" i="1"/>
  <c r="AJ395" i="1"/>
  <c r="AK395" i="1"/>
  <c r="AL395" i="1"/>
  <c r="AC396" i="1"/>
  <c r="AD396" i="1"/>
  <c r="AE396" i="1"/>
  <c r="AF396" i="1"/>
  <c r="AG396" i="1"/>
  <c r="AH396" i="1"/>
  <c r="AI396" i="1"/>
  <c r="AJ396" i="1"/>
  <c r="AK396" i="1"/>
  <c r="AL396" i="1"/>
  <c r="AC397" i="1"/>
  <c r="AD397" i="1"/>
  <c r="AE397" i="1"/>
  <c r="AF397" i="1"/>
  <c r="AG397" i="1"/>
  <c r="AH397" i="1"/>
  <c r="AI397" i="1"/>
  <c r="AJ397" i="1"/>
  <c r="AK397" i="1"/>
  <c r="AL397" i="1"/>
  <c r="AC398" i="1"/>
  <c r="AD398" i="1"/>
  <c r="AE398" i="1"/>
  <c r="AF398" i="1"/>
  <c r="AG398" i="1"/>
  <c r="AH398" i="1"/>
  <c r="AI398" i="1"/>
  <c r="AJ398" i="1"/>
  <c r="AK398" i="1"/>
  <c r="AL398" i="1"/>
  <c r="AC399" i="1"/>
  <c r="AD399" i="1"/>
  <c r="AE399" i="1"/>
  <c r="AF399" i="1"/>
  <c r="AG399" i="1"/>
  <c r="AH399" i="1"/>
  <c r="AI399" i="1"/>
  <c r="AJ399" i="1"/>
  <c r="AK399" i="1"/>
  <c r="AL399" i="1"/>
  <c r="AC400" i="1"/>
  <c r="AD400" i="1"/>
  <c r="AE400" i="1"/>
  <c r="AF400" i="1"/>
  <c r="AG400" i="1"/>
  <c r="AH400" i="1"/>
  <c r="AI400" i="1"/>
  <c r="AJ400" i="1"/>
  <c r="AK400" i="1"/>
  <c r="AL400" i="1"/>
  <c r="AC401" i="1"/>
  <c r="AD401" i="1"/>
  <c r="AE401" i="1"/>
  <c r="AF401" i="1"/>
  <c r="AG401" i="1"/>
  <c r="AH401" i="1"/>
  <c r="AI401" i="1"/>
  <c r="AJ401" i="1"/>
  <c r="AK401" i="1"/>
  <c r="AL401" i="1"/>
  <c r="AC402" i="1"/>
  <c r="AD402" i="1"/>
  <c r="AE402" i="1"/>
  <c r="AF402" i="1"/>
  <c r="AG402" i="1"/>
  <c r="AH402" i="1"/>
  <c r="AI402" i="1"/>
  <c r="AJ402" i="1"/>
  <c r="AK402" i="1"/>
  <c r="AL402" i="1"/>
  <c r="AC403" i="1"/>
  <c r="AD403" i="1"/>
  <c r="AE403" i="1"/>
  <c r="AF403" i="1"/>
  <c r="AG403" i="1"/>
  <c r="AH403" i="1"/>
  <c r="AI403" i="1"/>
  <c r="AJ403" i="1"/>
  <c r="AK403" i="1"/>
  <c r="AL403" i="1"/>
  <c r="AC404" i="1"/>
  <c r="AD404" i="1"/>
  <c r="AE404" i="1"/>
  <c r="AF404" i="1"/>
  <c r="AG404" i="1"/>
  <c r="AH404" i="1"/>
  <c r="AI404" i="1"/>
  <c r="AJ404" i="1"/>
  <c r="AK404" i="1"/>
  <c r="AL404" i="1"/>
  <c r="AC405" i="1"/>
  <c r="AD405" i="1"/>
  <c r="AE405" i="1"/>
  <c r="AF405" i="1"/>
  <c r="AG405" i="1"/>
  <c r="AH405" i="1"/>
  <c r="AI405" i="1"/>
  <c r="AJ405" i="1"/>
  <c r="AK405" i="1"/>
  <c r="AL405" i="1"/>
  <c r="AC406" i="1"/>
  <c r="AD406" i="1"/>
  <c r="AE406" i="1"/>
  <c r="AF406" i="1"/>
  <c r="AG406" i="1"/>
  <c r="AH406" i="1"/>
  <c r="AI406" i="1"/>
  <c r="AJ406" i="1"/>
  <c r="AK406" i="1"/>
  <c r="AL406" i="1"/>
  <c r="AC407" i="1"/>
  <c r="AD407" i="1"/>
  <c r="AE407" i="1"/>
  <c r="AF407" i="1"/>
  <c r="AG407" i="1"/>
  <c r="AH407" i="1"/>
  <c r="AI407" i="1"/>
  <c r="AJ407" i="1"/>
  <c r="AK407" i="1"/>
  <c r="AL407" i="1"/>
  <c r="AC408" i="1"/>
  <c r="AD408" i="1"/>
  <c r="AE408" i="1"/>
  <c r="AF408" i="1"/>
  <c r="AG408" i="1"/>
  <c r="AH408" i="1"/>
  <c r="AI408" i="1"/>
  <c r="AJ408" i="1"/>
  <c r="AK408" i="1"/>
  <c r="AL408" i="1"/>
  <c r="AC409" i="1"/>
  <c r="AD409" i="1"/>
  <c r="AE409" i="1"/>
  <c r="AF409" i="1"/>
  <c r="AG409" i="1"/>
  <c r="AH409" i="1"/>
  <c r="AI409" i="1"/>
  <c r="AJ409" i="1"/>
  <c r="AK409" i="1"/>
  <c r="AL409" i="1"/>
  <c r="AC410" i="1"/>
  <c r="AD410" i="1"/>
  <c r="AE410" i="1"/>
  <c r="AF410" i="1"/>
  <c r="AG410" i="1"/>
  <c r="AH410" i="1"/>
  <c r="AI410" i="1"/>
  <c r="AJ410" i="1"/>
  <c r="AK410" i="1"/>
  <c r="AL410" i="1"/>
  <c r="AC411" i="1"/>
  <c r="AD411" i="1"/>
  <c r="AE411" i="1"/>
  <c r="AF411" i="1"/>
  <c r="AG411" i="1"/>
  <c r="AH411" i="1"/>
  <c r="AI411" i="1"/>
  <c r="AJ411" i="1"/>
  <c r="AK411" i="1"/>
  <c r="AL411" i="1"/>
  <c r="AC412" i="1"/>
  <c r="AD412" i="1"/>
  <c r="AE412" i="1"/>
  <c r="AF412" i="1"/>
  <c r="AG412" i="1"/>
  <c r="AH412" i="1"/>
  <c r="AI412" i="1"/>
  <c r="AJ412" i="1"/>
  <c r="AK412" i="1"/>
  <c r="AL412" i="1"/>
  <c r="AC413" i="1"/>
  <c r="AD413" i="1"/>
  <c r="AE413" i="1"/>
  <c r="AF413" i="1"/>
  <c r="AG413" i="1"/>
  <c r="AH413" i="1"/>
  <c r="AI413" i="1"/>
  <c r="AJ413" i="1"/>
  <c r="AK413" i="1"/>
  <c r="AL413" i="1"/>
  <c r="AC414" i="1"/>
  <c r="AD414" i="1"/>
  <c r="AE414" i="1"/>
  <c r="AF414" i="1"/>
  <c r="AG414" i="1"/>
  <c r="AH414" i="1"/>
  <c r="AI414" i="1"/>
  <c r="AJ414" i="1"/>
  <c r="AK414" i="1"/>
  <c r="AL414" i="1"/>
  <c r="AC415" i="1"/>
  <c r="AD415" i="1"/>
  <c r="AE415" i="1"/>
  <c r="AF415" i="1"/>
  <c r="AG415" i="1"/>
  <c r="AH415" i="1"/>
  <c r="AI415" i="1"/>
  <c r="AJ415" i="1"/>
  <c r="AK415" i="1"/>
  <c r="AL415" i="1"/>
  <c r="AC416" i="1"/>
  <c r="AD416" i="1"/>
  <c r="AE416" i="1"/>
  <c r="AF416" i="1"/>
  <c r="AG416" i="1"/>
  <c r="AH416" i="1"/>
  <c r="AI416" i="1"/>
  <c r="AJ416" i="1"/>
  <c r="AK416" i="1"/>
  <c r="AL416" i="1"/>
  <c r="AC417" i="1"/>
  <c r="AD417" i="1"/>
  <c r="AE417" i="1"/>
  <c r="AF417" i="1"/>
  <c r="AG417" i="1"/>
  <c r="AH417" i="1"/>
  <c r="AI417" i="1"/>
  <c r="AJ417" i="1"/>
  <c r="AK417" i="1"/>
  <c r="AL417" i="1"/>
  <c r="AC418" i="1"/>
  <c r="AD418" i="1"/>
  <c r="AE418" i="1"/>
  <c r="AF418" i="1"/>
  <c r="AG418" i="1"/>
  <c r="AH418" i="1"/>
  <c r="AI418" i="1"/>
  <c r="AJ418" i="1"/>
  <c r="AK418" i="1"/>
  <c r="AL418" i="1"/>
  <c r="AC419" i="1"/>
  <c r="AD419" i="1"/>
  <c r="AE419" i="1"/>
  <c r="AF419" i="1"/>
  <c r="AG419" i="1"/>
  <c r="AH419" i="1"/>
  <c r="AI419" i="1"/>
  <c r="AJ419" i="1"/>
  <c r="AK419" i="1"/>
  <c r="AL419" i="1"/>
  <c r="AC420" i="1"/>
  <c r="AD420" i="1"/>
  <c r="AE420" i="1"/>
  <c r="AF420" i="1"/>
  <c r="AG420" i="1"/>
  <c r="AH420" i="1"/>
  <c r="AI420" i="1"/>
  <c r="AJ420" i="1"/>
  <c r="AK420" i="1"/>
  <c r="AL420" i="1"/>
  <c r="AC421" i="1"/>
  <c r="AD421" i="1"/>
  <c r="AE421" i="1"/>
  <c r="AF421" i="1"/>
  <c r="AG421" i="1"/>
  <c r="AH421" i="1"/>
  <c r="AI421" i="1"/>
  <c r="AJ421" i="1"/>
  <c r="AK421" i="1"/>
  <c r="AL421" i="1"/>
  <c r="AC422" i="1"/>
  <c r="AD422" i="1"/>
  <c r="AE422" i="1"/>
  <c r="AF422" i="1"/>
  <c r="AG422" i="1"/>
  <c r="AH422" i="1"/>
  <c r="AI422" i="1"/>
  <c r="AJ422" i="1"/>
  <c r="AK422" i="1"/>
  <c r="AL422" i="1"/>
  <c r="AC423" i="1"/>
  <c r="AD423" i="1"/>
  <c r="AE423" i="1"/>
  <c r="AF423" i="1"/>
  <c r="AG423" i="1"/>
  <c r="AH423" i="1"/>
  <c r="AI423" i="1"/>
  <c r="AJ423" i="1"/>
  <c r="AK423" i="1"/>
  <c r="AL423" i="1"/>
  <c r="AC424" i="1"/>
  <c r="AD424" i="1"/>
  <c r="AE424" i="1"/>
  <c r="AF424" i="1"/>
  <c r="AG424" i="1"/>
  <c r="AH424" i="1"/>
  <c r="AI424" i="1"/>
  <c r="AJ424" i="1"/>
  <c r="AK424" i="1"/>
  <c r="AL424" i="1"/>
  <c r="AC425" i="1"/>
  <c r="AD425" i="1"/>
  <c r="AE425" i="1"/>
  <c r="AF425" i="1"/>
  <c r="AG425" i="1"/>
  <c r="AH425" i="1"/>
  <c r="AI425" i="1"/>
  <c r="AJ425" i="1"/>
  <c r="AK425" i="1"/>
  <c r="AL425" i="1"/>
  <c r="AC426" i="1"/>
  <c r="AD426" i="1"/>
  <c r="AE426" i="1"/>
  <c r="AF426" i="1"/>
  <c r="AG426" i="1"/>
  <c r="AH426" i="1"/>
  <c r="AI426" i="1"/>
  <c r="AJ426" i="1"/>
  <c r="AK426" i="1"/>
  <c r="AL426" i="1"/>
  <c r="AC427" i="1"/>
  <c r="AD427" i="1"/>
  <c r="AE427" i="1"/>
  <c r="AF427" i="1"/>
  <c r="AG427" i="1"/>
  <c r="AH427" i="1"/>
  <c r="AI427" i="1"/>
  <c r="AJ427" i="1"/>
  <c r="AK427" i="1"/>
  <c r="AL427" i="1"/>
  <c r="AC428" i="1"/>
  <c r="AD428" i="1"/>
  <c r="AE428" i="1"/>
  <c r="AF428" i="1"/>
  <c r="AG428" i="1"/>
  <c r="AH428" i="1"/>
  <c r="AI428" i="1"/>
  <c r="AJ428" i="1"/>
  <c r="AK428" i="1"/>
  <c r="AL428" i="1"/>
  <c r="AC429" i="1"/>
  <c r="AD429" i="1"/>
  <c r="AE429" i="1"/>
  <c r="AF429" i="1"/>
  <c r="AG429" i="1"/>
  <c r="AH429" i="1"/>
  <c r="AI429" i="1"/>
  <c r="AJ429" i="1"/>
  <c r="AK429" i="1"/>
  <c r="AL429" i="1"/>
  <c r="AC430" i="1"/>
  <c r="AD430" i="1"/>
  <c r="AE430" i="1"/>
  <c r="AF430" i="1"/>
  <c r="AG430" i="1"/>
  <c r="AH430" i="1"/>
  <c r="AI430" i="1"/>
  <c r="AJ430" i="1"/>
  <c r="AK430" i="1"/>
  <c r="AL430" i="1"/>
  <c r="AC431" i="1"/>
  <c r="AD431" i="1"/>
  <c r="AE431" i="1"/>
  <c r="AF431" i="1"/>
  <c r="AG431" i="1"/>
  <c r="AH431" i="1"/>
  <c r="AI431" i="1"/>
  <c r="AJ431" i="1"/>
  <c r="AK431" i="1"/>
  <c r="AL431" i="1"/>
  <c r="AC432" i="1"/>
  <c r="AD432" i="1"/>
  <c r="AE432" i="1"/>
  <c r="AF432" i="1"/>
  <c r="AG432" i="1"/>
  <c r="AH432" i="1"/>
  <c r="AI432" i="1"/>
  <c r="AJ432" i="1"/>
  <c r="AK432" i="1"/>
  <c r="AL432" i="1"/>
  <c r="AC433" i="1"/>
  <c r="AD433" i="1"/>
  <c r="AE433" i="1"/>
  <c r="AF433" i="1"/>
  <c r="AG433" i="1"/>
  <c r="AH433" i="1"/>
  <c r="AI433" i="1"/>
  <c r="AJ433" i="1"/>
  <c r="AK433" i="1"/>
  <c r="AL433" i="1"/>
  <c r="AC434" i="1"/>
  <c r="AD434" i="1"/>
  <c r="AE434" i="1"/>
  <c r="AF434" i="1"/>
  <c r="AG434" i="1"/>
  <c r="AH434" i="1"/>
  <c r="AI434" i="1"/>
  <c r="AJ434" i="1"/>
  <c r="AK434" i="1"/>
  <c r="AL434" i="1"/>
  <c r="AC435" i="1"/>
  <c r="AD435" i="1"/>
  <c r="AE435" i="1"/>
  <c r="AF435" i="1"/>
  <c r="AG435" i="1"/>
  <c r="AH435" i="1"/>
  <c r="AI435" i="1"/>
  <c r="AJ435" i="1"/>
  <c r="AK435" i="1"/>
  <c r="AL435" i="1"/>
  <c r="AC436" i="1"/>
  <c r="AD436" i="1"/>
  <c r="AE436" i="1"/>
  <c r="AF436" i="1"/>
  <c r="AG436" i="1"/>
  <c r="AH436" i="1"/>
  <c r="AI436" i="1"/>
  <c r="AJ436" i="1"/>
  <c r="AK436" i="1"/>
  <c r="AL436" i="1"/>
  <c r="AC437" i="1"/>
  <c r="AD437" i="1"/>
  <c r="AE437" i="1"/>
  <c r="AF437" i="1"/>
  <c r="AG437" i="1"/>
  <c r="AH437" i="1"/>
  <c r="AI437" i="1"/>
  <c r="AJ437" i="1"/>
  <c r="AK437" i="1"/>
  <c r="AL437" i="1"/>
  <c r="AC438" i="1"/>
  <c r="AD438" i="1"/>
  <c r="AE438" i="1"/>
  <c r="AF438" i="1"/>
  <c r="AG438" i="1"/>
  <c r="AH438" i="1"/>
  <c r="AI438" i="1"/>
  <c r="AJ438" i="1"/>
  <c r="AK438" i="1"/>
  <c r="AL438" i="1"/>
  <c r="AC439" i="1"/>
  <c r="AD439" i="1"/>
  <c r="AE439" i="1"/>
  <c r="AF439" i="1"/>
  <c r="AG439" i="1"/>
  <c r="AH439" i="1"/>
  <c r="AI439" i="1"/>
  <c r="AJ439" i="1"/>
  <c r="AK439" i="1"/>
  <c r="AL439" i="1"/>
  <c r="AC440" i="1"/>
  <c r="AD440" i="1"/>
  <c r="AE440" i="1"/>
  <c r="AF440" i="1"/>
  <c r="AG440" i="1"/>
  <c r="AH440" i="1"/>
  <c r="AI440" i="1"/>
  <c r="AJ440" i="1"/>
  <c r="AK440" i="1"/>
  <c r="AL440" i="1"/>
  <c r="AC441" i="1"/>
  <c r="AD441" i="1"/>
  <c r="AE441" i="1"/>
  <c r="AF441" i="1"/>
  <c r="AG441" i="1"/>
  <c r="AH441" i="1"/>
  <c r="AI441" i="1"/>
  <c r="AJ441" i="1"/>
  <c r="AK441" i="1"/>
  <c r="AL441" i="1"/>
  <c r="AC442" i="1"/>
  <c r="AD442" i="1"/>
  <c r="AE442" i="1"/>
  <c r="AF442" i="1"/>
  <c r="AG442" i="1"/>
  <c r="AH442" i="1"/>
  <c r="AI442" i="1"/>
  <c r="AJ442" i="1"/>
  <c r="AK442" i="1"/>
  <c r="AL442" i="1"/>
  <c r="AC443" i="1"/>
  <c r="AD443" i="1"/>
  <c r="AE443" i="1"/>
  <c r="AF443" i="1"/>
  <c r="AG443" i="1"/>
  <c r="AH443" i="1"/>
  <c r="AI443" i="1"/>
  <c r="AJ443" i="1"/>
  <c r="AK443" i="1"/>
  <c r="AL443" i="1"/>
  <c r="AC444" i="1"/>
  <c r="AD444" i="1"/>
  <c r="AE444" i="1"/>
  <c r="AF444" i="1"/>
  <c r="AG444" i="1"/>
  <c r="AH444" i="1"/>
  <c r="AI444" i="1"/>
  <c r="AJ444" i="1"/>
  <c r="AK444" i="1"/>
  <c r="AL444" i="1"/>
  <c r="AC445" i="1"/>
  <c r="AD445" i="1"/>
  <c r="AE445" i="1"/>
  <c r="AF445" i="1"/>
  <c r="AG445" i="1"/>
  <c r="AH445" i="1"/>
  <c r="AI445" i="1"/>
  <c r="AJ445" i="1"/>
  <c r="AK445" i="1"/>
  <c r="AL445" i="1"/>
  <c r="AC446" i="1"/>
  <c r="AD446" i="1"/>
  <c r="AE446" i="1"/>
  <c r="AF446" i="1"/>
  <c r="AG446" i="1"/>
  <c r="AH446" i="1"/>
  <c r="AI446" i="1"/>
  <c r="AJ446" i="1"/>
  <c r="AK446" i="1"/>
  <c r="AL446" i="1"/>
  <c r="AC447" i="1"/>
  <c r="AD447" i="1"/>
  <c r="AE447" i="1"/>
  <c r="AF447" i="1"/>
  <c r="AG447" i="1"/>
  <c r="AH447" i="1"/>
  <c r="AI447" i="1"/>
  <c r="AJ447" i="1"/>
  <c r="AK447" i="1"/>
  <c r="AL447" i="1"/>
  <c r="AC448" i="1"/>
  <c r="AD448" i="1"/>
  <c r="AE448" i="1"/>
  <c r="AF448" i="1"/>
  <c r="AG448" i="1"/>
  <c r="AH448" i="1"/>
  <c r="AI448" i="1"/>
  <c r="AJ448" i="1"/>
  <c r="AK448" i="1"/>
  <c r="AL448" i="1"/>
  <c r="AC449" i="1"/>
  <c r="AD449" i="1"/>
  <c r="AE449" i="1"/>
  <c r="AF449" i="1"/>
  <c r="AG449" i="1"/>
  <c r="AH449" i="1"/>
  <c r="AI449" i="1"/>
  <c r="AJ449" i="1"/>
  <c r="AK449" i="1"/>
  <c r="AL449" i="1"/>
  <c r="AC450" i="1"/>
  <c r="AD450" i="1"/>
  <c r="AE450" i="1"/>
  <c r="AF450" i="1"/>
  <c r="AG450" i="1"/>
  <c r="AH450" i="1"/>
  <c r="AI450" i="1"/>
  <c r="AJ450" i="1"/>
  <c r="AK450" i="1"/>
  <c r="AL450" i="1"/>
  <c r="AC451" i="1"/>
  <c r="AD451" i="1"/>
  <c r="AE451" i="1"/>
  <c r="AF451" i="1"/>
  <c r="AG451" i="1"/>
  <c r="AH451" i="1"/>
  <c r="AI451" i="1"/>
  <c r="AJ451" i="1"/>
  <c r="AK451" i="1"/>
  <c r="AL451" i="1"/>
  <c r="AC452" i="1"/>
  <c r="AD452" i="1"/>
  <c r="AE452" i="1"/>
  <c r="AF452" i="1"/>
  <c r="AG452" i="1"/>
  <c r="AH452" i="1"/>
  <c r="AI452" i="1"/>
  <c r="AJ452" i="1"/>
  <c r="AK452" i="1"/>
  <c r="AL452" i="1"/>
  <c r="AC453" i="1"/>
  <c r="AD453" i="1"/>
  <c r="AE453" i="1"/>
  <c r="AF453" i="1"/>
  <c r="AG453" i="1"/>
  <c r="AH453" i="1"/>
  <c r="AI453" i="1"/>
  <c r="AJ453" i="1"/>
  <c r="AK453" i="1"/>
  <c r="AL453" i="1"/>
  <c r="AC454" i="1"/>
  <c r="AD454" i="1"/>
  <c r="AE454" i="1"/>
  <c r="AF454" i="1"/>
  <c r="AG454" i="1"/>
  <c r="AH454" i="1"/>
  <c r="AI454" i="1"/>
  <c r="AJ454" i="1"/>
  <c r="AK454" i="1"/>
  <c r="AL454" i="1"/>
  <c r="AC455" i="1"/>
  <c r="AD455" i="1"/>
  <c r="AE455" i="1"/>
  <c r="AF455" i="1"/>
  <c r="AG455" i="1"/>
  <c r="AH455" i="1"/>
  <c r="AI455" i="1"/>
  <c r="AJ455" i="1"/>
  <c r="AK455" i="1"/>
  <c r="AL455" i="1"/>
  <c r="AC456" i="1"/>
  <c r="AD456" i="1"/>
  <c r="AE456" i="1"/>
  <c r="AF456" i="1"/>
  <c r="AG456" i="1"/>
  <c r="AH456" i="1"/>
  <c r="AI456" i="1"/>
  <c r="AJ456" i="1"/>
  <c r="AK456" i="1"/>
  <c r="AL456" i="1"/>
  <c r="AC457" i="1"/>
  <c r="AD457" i="1"/>
  <c r="AE457" i="1"/>
  <c r="AF457" i="1"/>
  <c r="AG457" i="1"/>
  <c r="AH457" i="1"/>
  <c r="AI457" i="1"/>
  <c r="AJ457" i="1"/>
  <c r="AK457" i="1"/>
  <c r="AL457" i="1"/>
  <c r="AC458" i="1"/>
  <c r="AD458" i="1"/>
  <c r="AE458" i="1"/>
  <c r="AF458" i="1"/>
  <c r="AG458" i="1"/>
  <c r="AH458" i="1"/>
  <c r="AI458" i="1"/>
  <c r="AJ458" i="1"/>
  <c r="AK458" i="1"/>
  <c r="AL458" i="1"/>
  <c r="AC459" i="1"/>
  <c r="AD459" i="1"/>
  <c r="AE459" i="1"/>
  <c r="AF459" i="1"/>
  <c r="AG459" i="1"/>
  <c r="AH459" i="1"/>
  <c r="AI459" i="1"/>
  <c r="AJ459" i="1"/>
  <c r="AK459" i="1"/>
  <c r="AL459" i="1"/>
  <c r="AC460" i="1"/>
  <c r="AD460" i="1"/>
  <c r="AE460" i="1"/>
  <c r="AF460" i="1"/>
  <c r="AG460" i="1"/>
  <c r="AH460" i="1"/>
  <c r="AI460" i="1"/>
  <c r="AJ460" i="1"/>
  <c r="AK460" i="1"/>
  <c r="AL460" i="1"/>
  <c r="AC461" i="1"/>
  <c r="AD461" i="1"/>
  <c r="AE461" i="1"/>
  <c r="AF461" i="1"/>
  <c r="AG461" i="1"/>
  <c r="AH461" i="1"/>
  <c r="AI461" i="1"/>
  <c r="AJ461" i="1"/>
  <c r="AK461" i="1"/>
  <c r="AL461" i="1"/>
  <c r="AC462" i="1"/>
  <c r="AD462" i="1"/>
  <c r="AE462" i="1"/>
  <c r="AF462" i="1"/>
  <c r="AG462" i="1"/>
  <c r="AH462" i="1"/>
  <c r="AI462" i="1"/>
  <c r="AJ462" i="1"/>
  <c r="AK462" i="1"/>
  <c r="AL462" i="1"/>
  <c r="AC463" i="1"/>
  <c r="AD463" i="1"/>
  <c r="AE463" i="1"/>
  <c r="AF463" i="1"/>
  <c r="AG463" i="1"/>
  <c r="AH463" i="1"/>
  <c r="AI463" i="1"/>
  <c r="AJ463" i="1"/>
  <c r="AK463" i="1"/>
  <c r="AL463" i="1"/>
  <c r="AC464" i="1"/>
  <c r="AD464" i="1"/>
  <c r="AE464" i="1"/>
  <c r="AF464" i="1"/>
  <c r="AG464" i="1"/>
  <c r="AH464" i="1"/>
  <c r="AI464" i="1"/>
  <c r="AJ464" i="1"/>
  <c r="AK464" i="1"/>
  <c r="AL464" i="1"/>
  <c r="AC465" i="1"/>
  <c r="AD465" i="1"/>
  <c r="AE465" i="1"/>
  <c r="AF465" i="1"/>
  <c r="AG465" i="1"/>
  <c r="AH465" i="1"/>
  <c r="AI465" i="1"/>
  <c r="AJ465" i="1"/>
  <c r="AK465" i="1"/>
  <c r="AL465" i="1"/>
  <c r="AC466" i="1"/>
  <c r="AD466" i="1"/>
  <c r="AE466" i="1"/>
  <c r="AF466" i="1"/>
  <c r="AG466" i="1"/>
  <c r="AH466" i="1"/>
  <c r="AI466" i="1"/>
  <c r="AJ466" i="1"/>
  <c r="AK466" i="1"/>
  <c r="AL466" i="1"/>
  <c r="AC467" i="1"/>
  <c r="AD467" i="1"/>
  <c r="AE467" i="1"/>
  <c r="AF467" i="1"/>
  <c r="AG467" i="1"/>
  <c r="AH467" i="1"/>
  <c r="AI467" i="1"/>
  <c r="AJ467" i="1"/>
  <c r="AK467" i="1"/>
  <c r="AL467" i="1"/>
  <c r="AC468" i="1"/>
  <c r="AD468" i="1"/>
  <c r="AE468" i="1"/>
  <c r="AF468" i="1"/>
  <c r="AG468" i="1"/>
  <c r="AH468" i="1"/>
  <c r="AI468" i="1"/>
  <c r="AJ468" i="1"/>
  <c r="AK468" i="1"/>
  <c r="AL468" i="1"/>
  <c r="AC469" i="1"/>
  <c r="AD469" i="1"/>
  <c r="AE469" i="1"/>
  <c r="AF469" i="1"/>
  <c r="AG469" i="1"/>
  <c r="AH469" i="1"/>
  <c r="AI469" i="1"/>
  <c r="AJ469" i="1"/>
  <c r="AK469" i="1"/>
  <c r="AL469" i="1"/>
  <c r="AC470" i="1"/>
  <c r="AD470" i="1"/>
  <c r="AE470" i="1"/>
  <c r="AF470" i="1"/>
  <c r="AG470" i="1"/>
  <c r="AH470" i="1"/>
  <c r="AI470" i="1"/>
  <c r="AJ470" i="1"/>
  <c r="AK470" i="1"/>
  <c r="AL470" i="1"/>
  <c r="AC471" i="1"/>
  <c r="AD471" i="1"/>
  <c r="AE471" i="1"/>
  <c r="AF471" i="1"/>
  <c r="AG471" i="1"/>
  <c r="AH471" i="1"/>
  <c r="AI471" i="1"/>
  <c r="AJ471" i="1"/>
  <c r="AK471" i="1"/>
  <c r="AL471" i="1"/>
  <c r="AC472" i="1"/>
  <c r="AD472" i="1"/>
  <c r="AE472" i="1"/>
  <c r="AF472" i="1"/>
  <c r="AG472" i="1"/>
  <c r="AH472" i="1"/>
  <c r="AI472" i="1"/>
  <c r="AJ472" i="1"/>
  <c r="AK472" i="1"/>
  <c r="AL472" i="1"/>
  <c r="AC473" i="1"/>
  <c r="AD473" i="1"/>
  <c r="AE473" i="1"/>
  <c r="AF473" i="1"/>
  <c r="AG473" i="1"/>
  <c r="AH473" i="1"/>
  <c r="AI473" i="1"/>
  <c r="AJ473" i="1"/>
  <c r="AK473" i="1"/>
  <c r="AL473" i="1"/>
  <c r="AC474" i="1"/>
  <c r="AD474" i="1"/>
  <c r="AE474" i="1"/>
  <c r="AF474" i="1"/>
  <c r="AG474" i="1"/>
  <c r="AH474" i="1"/>
  <c r="AI474" i="1"/>
  <c r="AJ474" i="1"/>
  <c r="AK474" i="1"/>
  <c r="AL474" i="1"/>
  <c r="AC475" i="1"/>
  <c r="AD475" i="1"/>
  <c r="AE475" i="1"/>
  <c r="AF475" i="1"/>
  <c r="AG475" i="1"/>
  <c r="AH475" i="1"/>
  <c r="AI475" i="1"/>
  <c r="AJ475" i="1"/>
  <c r="AK475" i="1"/>
  <c r="AL475" i="1"/>
  <c r="AC476" i="1"/>
  <c r="AD476" i="1"/>
  <c r="AE476" i="1"/>
  <c r="AF476" i="1"/>
  <c r="AG476" i="1"/>
  <c r="AH476" i="1"/>
  <c r="AI476" i="1"/>
  <c r="AJ476" i="1"/>
  <c r="AK476" i="1"/>
  <c r="AL476" i="1"/>
  <c r="AC477" i="1"/>
  <c r="AD477" i="1"/>
  <c r="AE477" i="1"/>
  <c r="AF477" i="1"/>
  <c r="AG477" i="1"/>
  <c r="AH477" i="1"/>
  <c r="AI477" i="1"/>
  <c r="AJ477" i="1"/>
  <c r="AK477" i="1"/>
  <c r="AL477" i="1"/>
  <c r="AC478" i="1"/>
  <c r="AD478" i="1"/>
  <c r="AE478" i="1"/>
  <c r="AF478" i="1"/>
  <c r="AG478" i="1"/>
  <c r="AH478" i="1"/>
  <c r="AI478" i="1"/>
  <c r="AJ478" i="1"/>
  <c r="AK478" i="1"/>
  <c r="AL478" i="1"/>
  <c r="AC479" i="1"/>
  <c r="AD479" i="1"/>
  <c r="AE479" i="1"/>
  <c r="AF479" i="1"/>
  <c r="AG479" i="1"/>
  <c r="AH479" i="1"/>
  <c r="AI479" i="1"/>
  <c r="AJ479" i="1"/>
  <c r="AK479" i="1"/>
  <c r="AL479" i="1"/>
  <c r="AC480" i="1"/>
  <c r="AD480" i="1"/>
  <c r="AE480" i="1"/>
  <c r="AF480" i="1"/>
  <c r="AG480" i="1"/>
  <c r="AH480" i="1"/>
  <c r="AI480" i="1"/>
  <c r="AJ480" i="1"/>
  <c r="AK480" i="1"/>
  <c r="AL480" i="1"/>
  <c r="AC481" i="1"/>
  <c r="AD481" i="1"/>
  <c r="AE481" i="1"/>
  <c r="AF481" i="1"/>
  <c r="AG481" i="1"/>
  <c r="AH481" i="1"/>
  <c r="AI481" i="1"/>
  <c r="AJ481" i="1"/>
  <c r="AK481" i="1"/>
  <c r="AL481" i="1"/>
  <c r="AC482" i="1"/>
  <c r="AD482" i="1"/>
  <c r="AE482" i="1"/>
  <c r="AF482" i="1"/>
  <c r="AG482" i="1"/>
  <c r="AH482" i="1"/>
  <c r="AI482" i="1"/>
  <c r="AJ482" i="1"/>
  <c r="AK482" i="1"/>
  <c r="AL482" i="1"/>
  <c r="AC483" i="1"/>
  <c r="AD483" i="1"/>
  <c r="AE483" i="1"/>
  <c r="AF483" i="1"/>
  <c r="AG483" i="1"/>
  <c r="AH483" i="1"/>
  <c r="AI483" i="1"/>
  <c r="AJ483" i="1"/>
  <c r="AK483" i="1"/>
  <c r="AL483" i="1"/>
  <c r="AC484" i="1"/>
  <c r="AD484" i="1"/>
  <c r="AE484" i="1"/>
  <c r="AF484" i="1"/>
  <c r="AG484" i="1"/>
  <c r="AH484" i="1"/>
  <c r="AI484" i="1"/>
  <c r="AJ484" i="1"/>
  <c r="AK484" i="1"/>
  <c r="AL484" i="1"/>
  <c r="AC485" i="1"/>
  <c r="AD485" i="1"/>
  <c r="AE485" i="1"/>
  <c r="AF485" i="1"/>
  <c r="AG485" i="1"/>
  <c r="AH485" i="1"/>
  <c r="AI485" i="1"/>
  <c r="AJ485" i="1"/>
  <c r="AK485" i="1"/>
  <c r="AL485" i="1"/>
  <c r="AC486" i="1"/>
  <c r="AD486" i="1"/>
  <c r="AE486" i="1"/>
  <c r="AF486" i="1"/>
  <c r="AG486" i="1"/>
  <c r="AH486" i="1"/>
  <c r="AI486" i="1"/>
  <c r="AJ486" i="1"/>
  <c r="AK486" i="1"/>
  <c r="AL486" i="1"/>
  <c r="AC487" i="1"/>
  <c r="AD487" i="1"/>
  <c r="AE487" i="1"/>
  <c r="AF487" i="1"/>
  <c r="AG487" i="1"/>
  <c r="AH487" i="1"/>
  <c r="AI487" i="1"/>
  <c r="AJ487" i="1"/>
  <c r="AK487" i="1"/>
  <c r="AL487" i="1"/>
  <c r="AC488" i="1"/>
  <c r="AD488" i="1"/>
  <c r="AE488" i="1"/>
  <c r="AF488" i="1"/>
  <c r="AG488" i="1"/>
  <c r="AH488" i="1"/>
  <c r="AI488" i="1"/>
  <c r="AJ488" i="1"/>
  <c r="AK488" i="1"/>
  <c r="AL488" i="1"/>
  <c r="AC489" i="1"/>
  <c r="AD489" i="1"/>
  <c r="AE489" i="1"/>
  <c r="AF489" i="1"/>
  <c r="AG489" i="1"/>
  <c r="AH489" i="1"/>
  <c r="AI489" i="1"/>
  <c r="AJ489" i="1"/>
  <c r="AK489" i="1"/>
  <c r="AL489" i="1"/>
  <c r="AC490" i="1"/>
  <c r="AD490" i="1"/>
  <c r="AE490" i="1"/>
  <c r="AF490" i="1"/>
  <c r="AG490" i="1"/>
  <c r="AH490" i="1"/>
  <c r="AI490" i="1"/>
  <c r="AJ490" i="1"/>
  <c r="AK490" i="1"/>
  <c r="AL490" i="1"/>
  <c r="AC491" i="1"/>
  <c r="AD491" i="1"/>
  <c r="AE491" i="1"/>
  <c r="AF491" i="1"/>
  <c r="AG491" i="1"/>
  <c r="AH491" i="1"/>
  <c r="AI491" i="1"/>
  <c r="AJ491" i="1"/>
  <c r="AK491" i="1"/>
  <c r="AL491" i="1"/>
  <c r="AC492" i="1"/>
  <c r="AD492" i="1"/>
  <c r="AE492" i="1"/>
  <c r="AF492" i="1"/>
  <c r="AG492" i="1"/>
  <c r="AH492" i="1"/>
  <c r="AI492" i="1"/>
  <c r="AJ492" i="1"/>
  <c r="AK492" i="1"/>
  <c r="AL492" i="1"/>
  <c r="AC493" i="1"/>
  <c r="AD493" i="1"/>
  <c r="AE493" i="1"/>
  <c r="AF493" i="1"/>
  <c r="AG493" i="1"/>
  <c r="AH493" i="1"/>
  <c r="AI493" i="1"/>
  <c r="AJ493" i="1"/>
  <c r="AK493" i="1"/>
  <c r="AL493" i="1"/>
  <c r="AC494" i="1"/>
  <c r="AD494" i="1"/>
  <c r="AE494" i="1"/>
  <c r="AF494" i="1"/>
  <c r="AG494" i="1"/>
  <c r="AH494" i="1"/>
  <c r="AI494" i="1"/>
  <c r="AJ494" i="1"/>
  <c r="AK494" i="1"/>
  <c r="AL494" i="1"/>
  <c r="AC495" i="1"/>
  <c r="AD495" i="1"/>
  <c r="AE495" i="1"/>
  <c r="AF495" i="1"/>
  <c r="AG495" i="1"/>
  <c r="AH495" i="1"/>
  <c r="AI495" i="1"/>
  <c r="AJ495" i="1"/>
  <c r="AK495" i="1"/>
  <c r="AL495" i="1"/>
  <c r="AC496" i="1"/>
  <c r="AD496" i="1"/>
  <c r="AE496" i="1"/>
  <c r="AF496" i="1"/>
  <c r="AG496" i="1"/>
  <c r="AH496" i="1"/>
  <c r="AI496" i="1"/>
  <c r="AJ496" i="1"/>
  <c r="AK496" i="1"/>
  <c r="AL496" i="1"/>
  <c r="AC497" i="1"/>
  <c r="AD497" i="1"/>
  <c r="AE497" i="1"/>
  <c r="AF497" i="1"/>
  <c r="AG497" i="1"/>
  <c r="AH497" i="1"/>
  <c r="AI497" i="1"/>
  <c r="AJ497" i="1"/>
  <c r="AK497" i="1"/>
  <c r="AL497" i="1"/>
  <c r="AC498" i="1"/>
  <c r="AD498" i="1"/>
  <c r="AE498" i="1"/>
  <c r="AF498" i="1"/>
  <c r="AG498" i="1"/>
  <c r="AH498" i="1"/>
  <c r="AI498" i="1"/>
  <c r="AJ498" i="1"/>
  <c r="AK498" i="1"/>
  <c r="AL498" i="1"/>
  <c r="AC499" i="1"/>
  <c r="AD499" i="1"/>
  <c r="AE499" i="1"/>
  <c r="AF499" i="1"/>
  <c r="AG499" i="1"/>
  <c r="AH499" i="1"/>
  <c r="AI499" i="1"/>
  <c r="AJ499" i="1"/>
  <c r="AK499" i="1"/>
  <c r="AL499" i="1"/>
  <c r="AC500" i="1"/>
  <c r="AD500" i="1"/>
  <c r="AE500" i="1"/>
  <c r="AF500" i="1"/>
  <c r="AG500" i="1"/>
  <c r="AH500" i="1"/>
  <c r="AI500" i="1"/>
  <c r="AJ500" i="1"/>
  <c r="AK500" i="1"/>
  <c r="AL500" i="1"/>
  <c r="AC501" i="1"/>
  <c r="AD501" i="1"/>
  <c r="AE501" i="1"/>
  <c r="AF501" i="1"/>
  <c r="AG501" i="1"/>
  <c r="AH501" i="1"/>
  <c r="AI501" i="1"/>
  <c r="AJ501" i="1"/>
  <c r="AK501" i="1"/>
  <c r="AL501" i="1"/>
  <c r="AC502" i="1"/>
  <c r="AD502" i="1"/>
  <c r="AE502" i="1"/>
  <c r="AF502" i="1"/>
  <c r="AG502" i="1"/>
  <c r="AH502" i="1"/>
  <c r="AI502" i="1"/>
  <c r="AJ502" i="1"/>
  <c r="AK502" i="1"/>
  <c r="AL502" i="1"/>
  <c r="AC503" i="1"/>
  <c r="AD503" i="1"/>
  <c r="AE503" i="1"/>
  <c r="AF503" i="1"/>
  <c r="AG503" i="1"/>
  <c r="AH503" i="1"/>
  <c r="AI503" i="1"/>
  <c r="AJ503" i="1"/>
  <c r="AK503" i="1"/>
  <c r="AL503" i="1"/>
  <c r="AC504" i="1"/>
  <c r="AD504" i="1"/>
  <c r="AE504" i="1"/>
  <c r="AF504" i="1"/>
  <c r="AG504" i="1"/>
  <c r="AH504" i="1"/>
  <c r="AI504" i="1"/>
  <c r="AJ504" i="1"/>
  <c r="AK504" i="1"/>
  <c r="AL504" i="1"/>
  <c r="AC505" i="1"/>
  <c r="AD505" i="1"/>
  <c r="AE505" i="1"/>
  <c r="AF505" i="1"/>
  <c r="AG505" i="1"/>
  <c r="AH505" i="1"/>
  <c r="AI505" i="1"/>
  <c r="AJ505" i="1"/>
  <c r="AK505" i="1"/>
  <c r="AL505" i="1"/>
  <c r="AC506" i="1"/>
  <c r="AD506" i="1"/>
  <c r="AE506" i="1"/>
  <c r="AF506" i="1"/>
  <c r="AG506" i="1"/>
  <c r="AH506" i="1"/>
  <c r="AI506" i="1"/>
  <c r="AJ506" i="1"/>
  <c r="AK506" i="1"/>
  <c r="AL506" i="1"/>
  <c r="AC507" i="1"/>
  <c r="AD507" i="1"/>
  <c r="AE507" i="1"/>
  <c r="AF507" i="1"/>
  <c r="AG507" i="1"/>
  <c r="AH507" i="1"/>
  <c r="AI507" i="1"/>
  <c r="AJ507" i="1"/>
  <c r="AK507" i="1"/>
  <c r="AL507" i="1"/>
  <c r="AC508" i="1"/>
  <c r="AD508" i="1"/>
  <c r="AE508" i="1"/>
  <c r="AF508" i="1"/>
  <c r="AG508" i="1"/>
  <c r="AH508" i="1"/>
  <c r="AI508" i="1"/>
  <c r="AJ508" i="1"/>
  <c r="AK508" i="1"/>
  <c r="AL508" i="1"/>
  <c r="AC509" i="1"/>
  <c r="AD509" i="1"/>
  <c r="AE509" i="1"/>
  <c r="AF509" i="1"/>
  <c r="AG509" i="1"/>
  <c r="AH509" i="1"/>
  <c r="AI509" i="1"/>
  <c r="AJ509" i="1"/>
  <c r="AK509" i="1"/>
  <c r="AL509" i="1"/>
  <c r="AC510" i="1"/>
  <c r="AD510" i="1"/>
  <c r="AE510" i="1"/>
  <c r="AF510" i="1"/>
  <c r="AG510" i="1"/>
  <c r="AH510" i="1"/>
  <c r="AI510" i="1"/>
  <c r="AJ510" i="1"/>
  <c r="AK510" i="1"/>
  <c r="AL510" i="1"/>
  <c r="AC511" i="1"/>
  <c r="AD511" i="1"/>
  <c r="AE511" i="1"/>
  <c r="AF511" i="1"/>
  <c r="AG511" i="1"/>
  <c r="AH511" i="1"/>
  <c r="AI511" i="1"/>
  <c r="AJ511" i="1"/>
  <c r="AK511" i="1"/>
  <c r="AL511" i="1"/>
  <c r="AC512" i="1"/>
  <c r="AD512" i="1"/>
  <c r="AE512" i="1"/>
  <c r="AF512" i="1"/>
  <c r="AG512" i="1"/>
  <c r="AH512" i="1"/>
  <c r="AI512" i="1"/>
  <c r="AJ512" i="1"/>
  <c r="AK512" i="1"/>
  <c r="AL512" i="1"/>
  <c r="AC513" i="1"/>
  <c r="AD513" i="1"/>
  <c r="AE513" i="1"/>
  <c r="AF513" i="1"/>
  <c r="AG513" i="1"/>
  <c r="AH513" i="1"/>
  <c r="AI513" i="1"/>
  <c r="AJ513" i="1"/>
  <c r="AK513" i="1"/>
  <c r="AL513" i="1"/>
  <c r="AC514" i="1"/>
  <c r="AD514" i="1"/>
  <c r="AE514" i="1"/>
  <c r="AF514" i="1"/>
  <c r="AG514" i="1"/>
  <c r="AH514" i="1"/>
  <c r="AI514" i="1"/>
  <c r="AJ514" i="1"/>
  <c r="AK514" i="1"/>
  <c r="AL514" i="1"/>
  <c r="AC515" i="1"/>
  <c r="AD515" i="1"/>
  <c r="AE515" i="1"/>
  <c r="AF515" i="1"/>
  <c r="AG515" i="1"/>
  <c r="AH515" i="1"/>
  <c r="AI515" i="1"/>
  <c r="AJ515" i="1"/>
  <c r="AK515" i="1"/>
  <c r="AL515" i="1"/>
  <c r="AC516" i="1"/>
  <c r="AD516" i="1"/>
  <c r="AE516" i="1"/>
  <c r="AF516" i="1"/>
  <c r="AG516" i="1"/>
  <c r="AH516" i="1"/>
  <c r="AI516" i="1"/>
  <c r="AJ516" i="1"/>
  <c r="AK516" i="1"/>
  <c r="AL516" i="1"/>
  <c r="AC517" i="1"/>
  <c r="AD517" i="1"/>
  <c r="AE517" i="1"/>
  <c r="AF517" i="1"/>
  <c r="AG517" i="1"/>
  <c r="AH517" i="1"/>
  <c r="AI517" i="1"/>
  <c r="AJ517" i="1"/>
  <c r="AK517" i="1"/>
  <c r="AL517" i="1"/>
  <c r="AC518" i="1"/>
  <c r="AD518" i="1"/>
  <c r="AE518" i="1"/>
  <c r="AF518" i="1"/>
  <c r="AG518" i="1"/>
  <c r="AH518" i="1"/>
  <c r="AI518" i="1"/>
  <c r="AJ518" i="1"/>
  <c r="AK518" i="1"/>
  <c r="AL518" i="1"/>
  <c r="AC519" i="1"/>
  <c r="AD519" i="1"/>
  <c r="AE519" i="1"/>
  <c r="AF519" i="1"/>
  <c r="AG519" i="1"/>
  <c r="AH519" i="1"/>
  <c r="AI519" i="1"/>
  <c r="AJ519" i="1"/>
  <c r="AK519" i="1"/>
  <c r="AL519" i="1"/>
  <c r="AC520" i="1"/>
  <c r="AD520" i="1"/>
  <c r="AE520" i="1"/>
  <c r="AF520" i="1"/>
  <c r="AG520" i="1"/>
  <c r="AH520" i="1"/>
  <c r="AI520" i="1"/>
  <c r="AJ520" i="1"/>
  <c r="AK520" i="1"/>
  <c r="AL520" i="1"/>
  <c r="AC521" i="1"/>
  <c r="AD521" i="1"/>
  <c r="AE521" i="1"/>
  <c r="AF521" i="1"/>
  <c r="AG521" i="1"/>
  <c r="AH521" i="1"/>
  <c r="AI521" i="1"/>
  <c r="AJ521" i="1"/>
  <c r="AK521" i="1"/>
  <c r="AL521" i="1"/>
  <c r="AC522" i="1"/>
  <c r="AD522" i="1"/>
  <c r="AE522" i="1"/>
  <c r="AF522" i="1"/>
  <c r="AG522" i="1"/>
  <c r="AH522" i="1"/>
  <c r="AI522" i="1"/>
  <c r="AJ522" i="1"/>
  <c r="AK522" i="1"/>
  <c r="AL522" i="1"/>
  <c r="AC523" i="1"/>
  <c r="AD523" i="1"/>
  <c r="AE523" i="1"/>
  <c r="AF523" i="1"/>
  <c r="AG523" i="1"/>
  <c r="AH523" i="1"/>
  <c r="AI523" i="1"/>
  <c r="AJ523" i="1"/>
  <c r="AK523" i="1"/>
  <c r="AL523" i="1"/>
  <c r="AC524" i="1"/>
  <c r="AD524" i="1"/>
  <c r="AE524" i="1"/>
  <c r="AF524" i="1"/>
  <c r="AG524" i="1"/>
  <c r="AH524" i="1"/>
  <c r="AI524" i="1"/>
  <c r="AJ524" i="1"/>
  <c r="AK524" i="1"/>
  <c r="AL524" i="1"/>
  <c r="AC525" i="1"/>
  <c r="AD525" i="1"/>
  <c r="AE525" i="1"/>
  <c r="AF525" i="1"/>
  <c r="AG525" i="1"/>
  <c r="AH525" i="1"/>
  <c r="AI525" i="1"/>
  <c r="AJ525" i="1"/>
  <c r="AK525" i="1"/>
  <c r="AL525" i="1"/>
  <c r="AC526" i="1"/>
  <c r="AD526" i="1"/>
  <c r="AE526" i="1"/>
  <c r="AF526" i="1"/>
  <c r="AG526" i="1"/>
  <c r="AH526" i="1"/>
  <c r="AI526" i="1"/>
  <c r="AJ526" i="1"/>
  <c r="AK526" i="1"/>
  <c r="AL526" i="1"/>
  <c r="AC527" i="1"/>
  <c r="AD527" i="1"/>
  <c r="AE527" i="1"/>
  <c r="AF527" i="1"/>
  <c r="AG527" i="1"/>
  <c r="AH527" i="1"/>
  <c r="AI527" i="1"/>
  <c r="AJ527" i="1"/>
  <c r="AK527" i="1"/>
  <c r="AL527" i="1"/>
  <c r="AC528" i="1"/>
  <c r="AD528" i="1"/>
  <c r="AE528" i="1"/>
  <c r="AF528" i="1"/>
  <c r="AG528" i="1"/>
  <c r="AH528" i="1"/>
  <c r="AI528" i="1"/>
  <c r="AJ528" i="1"/>
  <c r="AK528" i="1"/>
  <c r="AL528" i="1"/>
  <c r="AC529" i="1"/>
  <c r="AD529" i="1"/>
  <c r="AE529" i="1"/>
  <c r="AF529" i="1"/>
  <c r="AG529" i="1"/>
  <c r="AH529" i="1"/>
  <c r="AI529" i="1"/>
  <c r="AJ529" i="1"/>
  <c r="AK529" i="1"/>
  <c r="AL529" i="1"/>
  <c r="AC530" i="1"/>
  <c r="AD530" i="1"/>
  <c r="AE530" i="1"/>
  <c r="AF530" i="1"/>
  <c r="AG530" i="1"/>
  <c r="AH530" i="1"/>
  <c r="AI530" i="1"/>
  <c r="AJ530" i="1"/>
  <c r="AK530" i="1"/>
  <c r="AL530" i="1"/>
  <c r="AC531" i="1"/>
  <c r="AD531" i="1"/>
  <c r="AE531" i="1"/>
  <c r="AF531" i="1"/>
  <c r="AG531" i="1"/>
  <c r="AH531" i="1"/>
  <c r="AI531" i="1"/>
  <c r="AJ531" i="1"/>
  <c r="AK531" i="1"/>
  <c r="AL531" i="1"/>
  <c r="AC532" i="1"/>
  <c r="AD532" i="1"/>
  <c r="AE532" i="1"/>
  <c r="AF532" i="1"/>
  <c r="AG532" i="1"/>
  <c r="AH532" i="1"/>
  <c r="AI532" i="1"/>
  <c r="AJ532" i="1"/>
  <c r="AK532" i="1"/>
  <c r="AL532" i="1"/>
  <c r="AC533" i="1"/>
  <c r="AD533" i="1"/>
  <c r="AE533" i="1"/>
  <c r="AF533" i="1"/>
  <c r="AG533" i="1"/>
  <c r="AH533" i="1"/>
  <c r="AI533" i="1"/>
  <c r="AJ533" i="1"/>
  <c r="AK533" i="1"/>
  <c r="AL533" i="1"/>
  <c r="AC534" i="1"/>
  <c r="AD534" i="1"/>
  <c r="AE534" i="1"/>
  <c r="AF534" i="1"/>
  <c r="AG534" i="1"/>
  <c r="AH534" i="1"/>
  <c r="AI534" i="1"/>
  <c r="AJ534" i="1"/>
  <c r="AK534" i="1"/>
  <c r="AL534" i="1"/>
  <c r="AC535" i="1"/>
  <c r="AD535" i="1"/>
  <c r="AE535" i="1"/>
  <c r="AF535" i="1"/>
  <c r="AG535" i="1"/>
  <c r="AH535" i="1"/>
  <c r="AI535" i="1"/>
  <c r="AJ535" i="1"/>
  <c r="AK535" i="1"/>
  <c r="AL535" i="1"/>
  <c r="AC536" i="1"/>
  <c r="AD536" i="1"/>
  <c r="AE536" i="1"/>
  <c r="AF536" i="1"/>
  <c r="AG536" i="1"/>
  <c r="AH536" i="1"/>
  <c r="AI536" i="1"/>
  <c r="AJ536" i="1"/>
  <c r="AK536" i="1"/>
  <c r="AL536" i="1"/>
  <c r="AL4" i="1"/>
  <c r="AK4" i="1"/>
  <c r="AJ4" i="1"/>
  <c r="AI4" i="1"/>
  <c r="AH4" i="1"/>
  <c r="AG4" i="1"/>
  <c r="AF4" i="1"/>
  <c r="AE4" i="1"/>
  <c r="AD4" i="1"/>
  <c r="AC4" i="1"/>
  <c r="T717" i="1" l="1"/>
  <c r="T718" i="1" s="1"/>
  <c r="U717" i="1"/>
  <c r="U718" i="1" s="1"/>
  <c r="V717" i="1"/>
  <c r="V718" i="1" s="1"/>
  <c r="W717" i="1"/>
  <c r="W718" i="1" s="1"/>
  <c r="X717" i="1"/>
  <c r="X718" i="1" s="1"/>
  <c r="Y717" i="1"/>
  <c r="Y718" i="1" s="1"/>
  <c r="Z717" i="1"/>
  <c r="Z718" i="1" s="1"/>
  <c r="AA717" i="1"/>
  <c r="AA718" i="1" s="1"/>
  <c r="AB717" i="1"/>
  <c r="AB718" i="1" s="1"/>
  <c r="S717" i="1"/>
  <c r="S718" i="1" s="1"/>
  <c r="C13" i="6"/>
  <c r="C29" i="6"/>
  <c r="C15" i="6"/>
  <c r="C12" i="6"/>
  <c r="C44" i="6"/>
  <c r="C26" i="6"/>
  <c r="C42" i="6"/>
  <c r="C35" i="6"/>
  <c r="C32" i="6"/>
  <c r="C41" i="6"/>
  <c r="C22" i="6"/>
  <c r="C27" i="6"/>
  <c r="C17" i="6"/>
  <c r="C33" i="6"/>
  <c r="C23" i="6"/>
  <c r="C20" i="6"/>
  <c r="C14" i="6"/>
  <c r="C30" i="6"/>
  <c r="C11" i="6"/>
  <c r="C43" i="6"/>
  <c r="C40" i="6"/>
  <c r="C39" i="6"/>
  <c r="C24" i="6"/>
  <c r="C21" i="6"/>
  <c r="C37" i="6"/>
  <c r="C31" i="6"/>
  <c r="C28" i="6"/>
  <c r="C18" i="6"/>
  <c r="C34" i="6"/>
  <c r="C19" i="6"/>
  <c r="C16" i="6"/>
  <c r="C25" i="6"/>
  <c r="C36" i="6"/>
  <c r="C38" i="6"/>
  <c r="E38" i="6" l="1"/>
  <c r="E25" i="6"/>
  <c r="E19" i="6"/>
  <c r="D18" i="6"/>
  <c r="E31" i="6"/>
  <c r="D21" i="6"/>
  <c r="D39" i="6"/>
  <c r="D43" i="6"/>
  <c r="D30" i="6"/>
  <c r="E20" i="6"/>
  <c r="E33" i="6"/>
  <c r="D27" i="6"/>
  <c r="D41" i="6"/>
  <c r="E35" i="6"/>
  <c r="D26" i="6"/>
  <c r="D12" i="6"/>
  <c r="D29" i="6"/>
  <c r="D38" i="6"/>
  <c r="D25" i="6"/>
  <c r="D19" i="6"/>
  <c r="E18" i="6"/>
  <c r="D31" i="6"/>
  <c r="E21" i="6"/>
  <c r="E39" i="6"/>
  <c r="E43" i="6"/>
  <c r="E30" i="6"/>
  <c r="D20" i="6"/>
  <c r="D33" i="6"/>
  <c r="E27" i="6"/>
  <c r="E41" i="6"/>
  <c r="D35" i="6"/>
  <c r="E26" i="6"/>
  <c r="E12" i="6"/>
  <c r="E29" i="6"/>
  <c r="D36" i="6"/>
  <c r="D16" i="6"/>
  <c r="E34" i="6"/>
  <c r="E28" i="6"/>
  <c r="E37" i="6"/>
  <c r="E24" i="6"/>
  <c r="E40" i="6"/>
  <c r="E11" i="6"/>
  <c r="D14" i="6"/>
  <c r="E23" i="6"/>
  <c r="D17" i="6"/>
  <c r="D22" i="6"/>
  <c r="D32" i="6"/>
  <c r="E42" i="6"/>
  <c r="E44" i="6"/>
  <c r="D15" i="6"/>
  <c r="E13" i="6"/>
  <c r="E36" i="6"/>
  <c r="E16" i="6"/>
  <c r="D34" i="6"/>
  <c r="D28" i="6"/>
  <c r="D37" i="6"/>
  <c r="D24" i="6"/>
  <c r="D40" i="6"/>
  <c r="D11" i="6"/>
  <c r="E14" i="6"/>
  <c r="D23" i="6"/>
  <c r="E17" i="6"/>
  <c r="E22" i="6"/>
  <c r="E32" i="6"/>
  <c r="D42" i="6"/>
  <c r="D44" i="6"/>
  <c r="E15" i="6"/>
  <c r="D13" i="6"/>
  <c r="F64" i="1" l="1"/>
  <c r="F43" i="1"/>
  <c r="F95" i="1" l="1"/>
  <c r="H95" i="1"/>
  <c r="I95" i="1" s="1"/>
  <c r="F231" i="1"/>
  <c r="H231" i="1"/>
  <c r="I231" i="1" s="1"/>
  <c r="F85" i="1"/>
  <c r="H85" i="1"/>
  <c r="I85" i="1" s="1"/>
  <c r="F52" i="1"/>
  <c r="H52" i="1"/>
  <c r="I52" i="1" s="1"/>
  <c r="F57" i="1"/>
  <c r="H57" i="1"/>
  <c r="I57" i="1" s="1"/>
  <c r="J57" i="1" l="1"/>
  <c r="J52" i="1"/>
  <c r="J85" i="1"/>
  <c r="J231" i="1"/>
  <c r="J95" i="1"/>
  <c r="F157" i="1"/>
  <c r="H157" i="1"/>
  <c r="I157" i="1" s="1"/>
  <c r="H361" i="1"/>
  <c r="F361" i="1"/>
  <c r="H368" i="1"/>
  <c r="F368" i="1"/>
  <c r="H363" i="1"/>
  <c r="F363" i="1"/>
  <c r="H360" i="1"/>
  <c r="F360" i="1"/>
  <c r="H621" i="1"/>
  <c r="H232" i="1"/>
  <c r="F232" i="1"/>
  <c r="H195" i="1"/>
  <c r="F195" i="1"/>
  <c r="H163" i="1"/>
  <c r="F163" i="1"/>
  <c r="H381" i="1"/>
  <c r="H357" i="1"/>
  <c r="F357" i="1"/>
  <c r="H226" i="1"/>
  <c r="F226" i="1"/>
  <c r="H265" i="1"/>
  <c r="F265" i="1"/>
  <c r="H206" i="1"/>
  <c r="F206" i="1"/>
  <c r="H154" i="1"/>
  <c r="F154" i="1"/>
  <c r="H294" i="1"/>
  <c r="F294" i="1"/>
  <c r="H293" i="1"/>
  <c r="F293" i="1"/>
  <c r="H193" i="1"/>
  <c r="F193" i="1"/>
  <c r="H173" i="1"/>
  <c r="F173" i="1"/>
  <c r="H254" i="1"/>
  <c r="F254" i="1"/>
  <c r="H187" i="1"/>
  <c r="F187" i="1"/>
  <c r="H130" i="1"/>
  <c r="F130" i="1"/>
  <c r="H127" i="1"/>
  <c r="F127" i="1"/>
  <c r="H225" i="1"/>
  <c r="F225" i="1"/>
  <c r="H262" i="1"/>
  <c r="F262" i="1"/>
  <c r="H217" i="1"/>
  <c r="F217" i="1"/>
  <c r="H498" i="1"/>
  <c r="H461" i="1"/>
  <c r="H136" i="1"/>
  <c r="F136" i="1"/>
  <c r="H189" i="1"/>
  <c r="F189" i="1"/>
  <c r="H170" i="1"/>
  <c r="F170" i="1"/>
  <c r="H185" i="1"/>
  <c r="F185" i="1"/>
  <c r="H221" i="1"/>
  <c r="F221" i="1"/>
  <c r="H307" i="1"/>
  <c r="F307" i="1"/>
  <c r="H243" i="1"/>
  <c r="F243" i="1"/>
  <c r="H183" i="1"/>
  <c r="F183" i="1"/>
  <c r="H212" i="1"/>
  <c r="F212" i="1"/>
  <c r="H174" i="1"/>
  <c r="F174" i="1"/>
  <c r="H318" i="1"/>
  <c r="F318" i="1"/>
  <c r="H164" i="1"/>
  <c r="F164" i="1"/>
  <c r="H228" i="1"/>
  <c r="F228" i="1"/>
  <c r="H291" i="1"/>
  <c r="F291" i="1"/>
  <c r="H233" i="1"/>
  <c r="F233" i="1"/>
  <c r="H347" i="1"/>
  <c r="F347" i="1"/>
  <c r="F203" i="1"/>
  <c r="H251" i="1"/>
  <c r="F251" i="1"/>
  <c r="H557" i="1"/>
  <c r="H179" i="1"/>
  <c r="F179" i="1"/>
  <c r="H132" i="1"/>
  <c r="F132" i="1"/>
  <c r="H175" i="1"/>
  <c r="F175" i="1"/>
  <c r="H135" i="1"/>
  <c r="F135" i="1"/>
  <c r="H188" i="1"/>
  <c r="F188" i="1"/>
  <c r="H123" i="1"/>
  <c r="F123" i="1"/>
  <c r="H140" i="1"/>
  <c r="F140" i="1"/>
  <c r="H134" i="1"/>
  <c r="F134" i="1"/>
  <c r="H255" i="1"/>
  <c r="F255" i="1"/>
  <c r="H246" i="1"/>
  <c r="F246" i="1"/>
  <c r="H210" i="1"/>
  <c r="F210" i="1"/>
  <c r="H114" i="1"/>
  <c r="F114" i="1"/>
  <c r="H172" i="1"/>
  <c r="F172" i="1"/>
  <c r="H256" i="1"/>
  <c r="F256" i="1"/>
  <c r="H214" i="1"/>
  <c r="F214" i="1"/>
  <c r="H205" i="1"/>
  <c r="F205" i="1"/>
  <c r="H238" i="1"/>
  <c r="F238" i="1"/>
  <c r="H178" i="1"/>
  <c r="F178" i="1"/>
  <c r="H149" i="1"/>
  <c r="F149" i="1"/>
  <c r="H204" i="1"/>
  <c r="H147" i="1"/>
  <c r="F147" i="1"/>
  <c r="H148" i="1"/>
  <c r="F148" i="1"/>
  <c r="H250" i="1"/>
  <c r="F250" i="1"/>
  <c r="H296" i="1"/>
  <c r="F296" i="1"/>
  <c r="H125" i="1"/>
  <c r="F125" i="1"/>
  <c r="H267" i="1"/>
  <c r="F267" i="1"/>
  <c r="H319" i="1"/>
  <c r="F319" i="1"/>
  <c r="H156" i="1"/>
  <c r="F156" i="1"/>
  <c r="H113" i="1"/>
  <c r="F113" i="1"/>
  <c r="H213" i="1"/>
  <c r="F213" i="1"/>
  <c r="H230" i="1"/>
  <c r="F230" i="1"/>
  <c r="H227" i="1"/>
  <c r="F227" i="1"/>
  <c r="H249" i="1"/>
  <c r="F249" i="1"/>
  <c r="H334" i="1"/>
  <c r="F334" i="1"/>
  <c r="H171" i="1"/>
  <c r="F171" i="1"/>
  <c r="H151" i="1"/>
  <c r="F151" i="1"/>
  <c r="H608" i="1"/>
  <c r="J608" i="1" s="1"/>
  <c r="H239" i="1"/>
  <c r="I239" i="1" s="1"/>
  <c r="F239" i="1"/>
  <c r="H301" i="1"/>
  <c r="I301" i="1" s="1"/>
  <c r="F301" i="1"/>
  <c r="H165" i="1"/>
  <c r="J165" i="1" s="1"/>
  <c r="F165" i="1"/>
  <c r="H153" i="1"/>
  <c r="I153" i="1" s="1"/>
  <c r="F153" i="1"/>
  <c r="H264" i="1"/>
  <c r="J264" i="1" s="1"/>
  <c r="F264" i="1"/>
  <c r="H241" i="1"/>
  <c r="I241" i="1" s="1"/>
  <c r="F241" i="1"/>
  <c r="H270" i="1"/>
  <c r="J270" i="1" s="1"/>
  <c r="F270" i="1"/>
  <c r="H275" i="1"/>
  <c r="I275" i="1" s="1"/>
  <c r="F275" i="1"/>
  <c r="H184" i="1"/>
  <c r="J184" i="1" s="1"/>
  <c r="F184" i="1"/>
  <c r="H80" i="1"/>
  <c r="I80" i="1" s="1"/>
  <c r="F80" i="1"/>
  <c r="H60" i="1"/>
  <c r="J60" i="1" s="1"/>
  <c r="F60" i="1"/>
  <c r="H55" i="1"/>
  <c r="I55" i="1" s="1"/>
  <c r="F55" i="1"/>
  <c r="H88" i="1"/>
  <c r="J88" i="1" s="1"/>
  <c r="F88" i="1"/>
  <c r="H78" i="1"/>
  <c r="I78" i="1" s="1"/>
  <c r="F78" i="1"/>
  <c r="H50" i="1"/>
  <c r="J50" i="1" s="1"/>
  <c r="F50" i="1"/>
  <c r="H503" i="1"/>
  <c r="I503" i="1" s="1"/>
  <c r="H47" i="1"/>
  <c r="J47" i="1" s="1"/>
  <c r="F47" i="1"/>
  <c r="H54" i="1"/>
  <c r="I54" i="1" s="1"/>
  <c r="F54" i="1"/>
  <c r="H66" i="1"/>
  <c r="J66" i="1" s="1"/>
  <c r="F66" i="1"/>
  <c r="H56" i="1"/>
  <c r="J56" i="1" s="1"/>
  <c r="F56" i="1"/>
  <c r="H59" i="1"/>
  <c r="J59" i="1" s="1"/>
  <c r="F59" i="1"/>
  <c r="H65" i="1"/>
  <c r="J65" i="1" s="1"/>
  <c r="F65" i="1"/>
  <c r="H90" i="1"/>
  <c r="J90" i="1" s="1"/>
  <c r="F90" i="1"/>
  <c r="H73" i="1"/>
  <c r="J73" i="1" s="1"/>
  <c r="F73" i="1"/>
  <c r="H64" i="1"/>
  <c r="J64" i="1" s="1"/>
  <c r="H74" i="1"/>
  <c r="J74" i="1" s="1"/>
  <c r="F74" i="1"/>
  <c r="H45" i="1"/>
  <c r="J45" i="1" s="1"/>
  <c r="F45" i="1"/>
  <c r="H63" i="1"/>
  <c r="J63" i="1" s="1"/>
  <c r="F63" i="1"/>
  <c r="H58" i="1"/>
  <c r="J58" i="1" s="1"/>
  <c r="F58" i="1"/>
  <c r="H77" i="1"/>
  <c r="J77" i="1" s="1"/>
  <c r="F77" i="1"/>
  <c r="H70" i="1"/>
  <c r="I70" i="1" s="1"/>
  <c r="F70" i="1"/>
  <c r="H53" i="1"/>
  <c r="I53" i="1" s="1"/>
  <c r="F53" i="1"/>
  <c r="H79" i="1"/>
  <c r="I79" i="1" s="1"/>
  <c r="F79" i="1"/>
  <c r="H86" i="1"/>
  <c r="I86" i="1" s="1"/>
  <c r="F86" i="1"/>
  <c r="H89" i="1"/>
  <c r="J89" i="1" s="1"/>
  <c r="F89" i="1"/>
  <c r="H67" i="1"/>
  <c r="J67" i="1" s="1"/>
  <c r="F67" i="1"/>
  <c r="H75" i="1"/>
  <c r="J75" i="1" s="1"/>
  <c r="F75" i="1"/>
  <c r="H48" i="1"/>
  <c r="J48" i="1" s="1"/>
  <c r="F48" i="1"/>
  <c r="H69" i="1"/>
  <c r="J69" i="1" s="1"/>
  <c r="F69" i="1"/>
  <c r="H62" i="1"/>
  <c r="J62" i="1" s="1"/>
  <c r="F62" i="1"/>
  <c r="H87" i="1"/>
  <c r="J87" i="1" s="1"/>
  <c r="F87" i="1"/>
  <c r="H457" i="1"/>
  <c r="J457" i="1" s="1"/>
  <c r="H76" i="1"/>
  <c r="I76" i="1" s="1"/>
  <c r="F76" i="1"/>
  <c r="H51" i="1"/>
  <c r="I51" i="1" s="1"/>
  <c r="F51" i="1"/>
  <c r="H83" i="1"/>
  <c r="J83" i="1" s="1"/>
  <c r="F83" i="1"/>
  <c r="H713" i="1"/>
  <c r="J713" i="1" s="1"/>
  <c r="H71" i="1"/>
  <c r="J71" i="1" s="1"/>
  <c r="F71" i="1"/>
  <c r="H61" i="1"/>
  <c r="J61" i="1" s="1"/>
  <c r="F61" i="1"/>
  <c r="H68" i="1"/>
  <c r="J68" i="1" s="1"/>
  <c r="F68" i="1"/>
  <c r="H16" i="1"/>
  <c r="J16" i="1" s="1"/>
  <c r="F16" i="1"/>
  <c r="H19" i="1"/>
  <c r="J19" i="1" s="1"/>
  <c r="F19" i="1"/>
  <c r="H14" i="1"/>
  <c r="J14" i="1" s="1"/>
  <c r="F14" i="1"/>
  <c r="H32" i="1"/>
  <c r="J32" i="1" s="1"/>
  <c r="F32" i="1"/>
  <c r="H17" i="1"/>
  <c r="J17" i="1" s="1"/>
  <c r="F17" i="1"/>
  <c r="H10" i="1"/>
  <c r="J10" i="1" s="1"/>
  <c r="F10" i="1"/>
  <c r="H36" i="1"/>
  <c r="J36" i="1" s="1"/>
  <c r="F36" i="1"/>
  <c r="H11" i="1"/>
  <c r="J11" i="1" s="1"/>
  <c r="F11" i="1"/>
  <c r="H40" i="1"/>
  <c r="J40" i="1" s="1"/>
  <c r="F40" i="1"/>
  <c r="H22" i="1"/>
  <c r="J22" i="1" s="1"/>
  <c r="F22" i="1"/>
  <c r="H25" i="1"/>
  <c r="I25" i="1" s="1"/>
  <c r="F25" i="1"/>
  <c r="H24" i="1"/>
  <c r="I24" i="1" s="1"/>
  <c r="F24" i="1"/>
  <c r="H42" i="1"/>
  <c r="I42" i="1" s="1"/>
  <c r="F42" i="1"/>
  <c r="H33" i="1"/>
  <c r="I33" i="1" s="1"/>
  <c r="F33" i="1"/>
  <c r="H38" i="1"/>
  <c r="J38" i="1" s="1"/>
  <c r="F38" i="1"/>
  <c r="H7" i="1"/>
  <c r="J7" i="1" s="1"/>
  <c r="F7" i="1"/>
  <c r="H29" i="1"/>
  <c r="J29" i="1" s="1"/>
  <c r="F29" i="1"/>
  <c r="H12" i="1"/>
  <c r="J12" i="1" s="1"/>
  <c r="F12" i="1"/>
  <c r="H30" i="1"/>
  <c r="J30" i="1" s="1"/>
  <c r="F30" i="1"/>
  <c r="H26" i="1"/>
  <c r="J26" i="1" s="1"/>
  <c r="F26" i="1"/>
  <c r="H21" i="1"/>
  <c r="I21" i="1" s="1"/>
  <c r="F21" i="1"/>
  <c r="H39" i="1"/>
  <c r="J39" i="1" s="1"/>
  <c r="F39" i="1"/>
  <c r="H41" i="1"/>
  <c r="J41" i="1" s="1"/>
  <c r="F41" i="1"/>
  <c r="H6" i="1"/>
  <c r="J6" i="1" s="1"/>
  <c r="F6" i="1"/>
  <c r="H18" i="1"/>
  <c r="J18" i="1" s="1"/>
  <c r="F18" i="1"/>
  <c r="H31" i="1"/>
  <c r="J31" i="1" s="1"/>
  <c r="F31" i="1"/>
  <c r="H13" i="1"/>
  <c r="J13" i="1" s="1"/>
  <c r="F13" i="1"/>
  <c r="H4" i="1"/>
  <c r="J4" i="1" s="1"/>
  <c r="F4" i="1"/>
  <c r="H34" i="1"/>
  <c r="J34" i="1" s="1"/>
  <c r="F34" i="1"/>
  <c r="H44" i="1"/>
  <c r="J44" i="1" s="1"/>
  <c r="F44" i="1"/>
  <c r="H28" i="1"/>
  <c r="J28" i="1" s="1"/>
  <c r="F28" i="1"/>
  <c r="H43" i="1"/>
  <c r="J43" i="1" s="1"/>
  <c r="H20" i="1"/>
  <c r="J20" i="1" s="1"/>
  <c r="F20" i="1"/>
  <c r="H9" i="1"/>
  <c r="J9" i="1" s="1"/>
  <c r="F9" i="1"/>
  <c r="H23" i="1"/>
  <c r="J23" i="1" s="1"/>
  <c r="F23" i="1"/>
  <c r="H27" i="1"/>
  <c r="J27" i="1" s="1"/>
  <c r="F27" i="1"/>
  <c r="H8" i="1"/>
  <c r="J8" i="1" s="1"/>
  <c r="F8" i="1"/>
  <c r="H35" i="1"/>
  <c r="J35" i="1" s="1"/>
  <c r="F35" i="1"/>
  <c r="H5" i="1"/>
  <c r="J5" i="1" s="1"/>
  <c r="F5" i="1"/>
  <c r="H37" i="1"/>
  <c r="J37" i="1" s="1"/>
  <c r="F37" i="1"/>
  <c r="J157" i="1" l="1"/>
  <c r="I56" i="1"/>
  <c r="I59" i="1"/>
  <c r="I65" i="1"/>
  <c r="I43" i="1"/>
  <c r="I90" i="1"/>
  <c r="J53" i="1"/>
  <c r="I44" i="1"/>
  <c r="I37" i="1"/>
  <c r="J79" i="1"/>
  <c r="I74" i="1"/>
  <c r="I35" i="1"/>
  <c r="I39" i="1"/>
  <c r="I38" i="1"/>
  <c r="I87" i="1"/>
  <c r="I45" i="1"/>
  <c r="I6" i="1"/>
  <c r="I29" i="1"/>
  <c r="I83" i="1"/>
  <c r="I27" i="1"/>
  <c r="I4" i="1"/>
  <c r="I36" i="1"/>
  <c r="I68" i="1"/>
  <c r="I63" i="1"/>
  <c r="I73" i="1"/>
  <c r="I47" i="1"/>
  <c r="I50" i="1"/>
  <c r="I88" i="1"/>
  <c r="I60" i="1"/>
  <c r="I184" i="1"/>
  <c r="I270" i="1"/>
  <c r="I264" i="1"/>
  <c r="I165" i="1"/>
  <c r="I608" i="1"/>
  <c r="I9" i="1"/>
  <c r="I31" i="1"/>
  <c r="I17" i="1"/>
  <c r="I71" i="1"/>
  <c r="I48" i="1"/>
  <c r="I75" i="1"/>
  <c r="I67" i="1"/>
  <c r="I89" i="1"/>
  <c r="J70" i="1"/>
  <c r="I58" i="1"/>
  <c r="I64" i="1"/>
  <c r="I66" i="1"/>
  <c r="J54" i="1"/>
  <c r="J503" i="1"/>
  <c r="J78" i="1"/>
  <c r="J55" i="1"/>
  <c r="J80" i="1"/>
  <c r="J275" i="1"/>
  <c r="J241" i="1"/>
  <c r="J153" i="1"/>
  <c r="J301" i="1"/>
  <c r="J239" i="1"/>
  <c r="J86" i="1"/>
  <c r="J21" i="1"/>
  <c r="J24" i="1"/>
  <c r="J76" i="1"/>
  <c r="J33" i="1"/>
  <c r="J42" i="1"/>
  <c r="J25" i="1"/>
  <c r="J51" i="1"/>
  <c r="I5" i="1"/>
  <c r="I23" i="1"/>
  <c r="I28" i="1"/>
  <c r="I13" i="1"/>
  <c r="I41" i="1"/>
  <c r="I7" i="1"/>
  <c r="I40" i="1"/>
  <c r="I10" i="1"/>
  <c r="I713" i="1"/>
  <c r="I62" i="1"/>
  <c r="I77" i="1"/>
  <c r="I8" i="1"/>
  <c r="I20" i="1"/>
  <c r="I34" i="1"/>
  <c r="I18" i="1"/>
  <c r="I26" i="1"/>
  <c r="I32" i="1"/>
  <c r="I61" i="1"/>
  <c r="I457" i="1"/>
  <c r="I69" i="1"/>
  <c r="I12" i="1"/>
  <c r="I22" i="1"/>
  <c r="I19" i="1"/>
  <c r="I16" i="1"/>
  <c r="I30" i="1"/>
  <c r="I14" i="1"/>
  <c r="I11" i="1"/>
  <c r="J171" i="1"/>
  <c r="I171" i="1"/>
  <c r="J249" i="1"/>
  <c r="I249" i="1"/>
  <c r="J230" i="1"/>
  <c r="I230" i="1"/>
  <c r="J113" i="1"/>
  <c r="I113" i="1"/>
  <c r="J319" i="1"/>
  <c r="I319" i="1"/>
  <c r="J125" i="1"/>
  <c r="I125" i="1"/>
  <c r="J250" i="1"/>
  <c r="I250" i="1"/>
  <c r="J147" i="1"/>
  <c r="I147" i="1"/>
  <c r="J178" i="1"/>
  <c r="I178" i="1"/>
  <c r="J205" i="1"/>
  <c r="I205" i="1"/>
  <c r="J256" i="1"/>
  <c r="I256" i="1"/>
  <c r="J114" i="1"/>
  <c r="I114" i="1"/>
  <c r="J246" i="1"/>
  <c r="I246" i="1"/>
  <c r="J134" i="1"/>
  <c r="I134" i="1"/>
  <c r="J123" i="1"/>
  <c r="I123" i="1"/>
  <c r="J135" i="1"/>
  <c r="I135" i="1"/>
  <c r="J132" i="1"/>
  <c r="I132" i="1"/>
  <c r="J251" i="1"/>
  <c r="I251" i="1"/>
  <c r="J347" i="1"/>
  <c r="I347" i="1"/>
  <c r="J291" i="1"/>
  <c r="I291" i="1"/>
  <c r="J164" i="1"/>
  <c r="I164" i="1"/>
  <c r="J174" i="1"/>
  <c r="I174" i="1"/>
  <c r="J183" i="1"/>
  <c r="I183" i="1"/>
  <c r="J307" i="1"/>
  <c r="I307" i="1"/>
  <c r="J185" i="1"/>
  <c r="I185" i="1"/>
  <c r="J189" i="1"/>
  <c r="I189" i="1"/>
  <c r="J461" i="1"/>
  <c r="I461" i="1"/>
  <c r="J217" i="1"/>
  <c r="I217" i="1"/>
  <c r="J225" i="1"/>
  <c r="I225" i="1"/>
  <c r="J130" i="1"/>
  <c r="I130" i="1"/>
  <c r="J254" i="1"/>
  <c r="I254" i="1"/>
  <c r="J193" i="1"/>
  <c r="I193" i="1"/>
  <c r="J154" i="1"/>
  <c r="I154" i="1"/>
  <c r="J265" i="1"/>
  <c r="I265" i="1"/>
  <c r="J357" i="1"/>
  <c r="I357" i="1"/>
  <c r="J163" i="1"/>
  <c r="I163" i="1"/>
  <c r="J232" i="1"/>
  <c r="I232" i="1"/>
  <c r="J360" i="1"/>
  <c r="I360" i="1"/>
  <c r="J368" i="1"/>
  <c r="I368" i="1"/>
  <c r="J151" i="1"/>
  <c r="I151" i="1"/>
  <c r="J334" i="1"/>
  <c r="I334" i="1"/>
  <c r="J227" i="1"/>
  <c r="I227" i="1"/>
  <c r="J213" i="1"/>
  <c r="I213" i="1"/>
  <c r="J156" i="1"/>
  <c r="I156" i="1"/>
  <c r="J267" i="1"/>
  <c r="I267" i="1"/>
  <c r="J296" i="1"/>
  <c r="I296" i="1"/>
  <c r="J148" i="1"/>
  <c r="I148" i="1"/>
  <c r="J204" i="1"/>
  <c r="I204" i="1"/>
  <c r="J149" i="1"/>
  <c r="I149" i="1"/>
  <c r="J238" i="1"/>
  <c r="I238" i="1"/>
  <c r="J214" i="1"/>
  <c r="I214" i="1"/>
  <c r="J172" i="1"/>
  <c r="I172" i="1"/>
  <c r="J210" i="1"/>
  <c r="I210" i="1"/>
  <c r="J255" i="1"/>
  <c r="I255" i="1"/>
  <c r="J140" i="1"/>
  <c r="I140" i="1"/>
  <c r="J188" i="1"/>
  <c r="I188" i="1"/>
  <c r="J175" i="1"/>
  <c r="I175" i="1"/>
  <c r="J179" i="1"/>
  <c r="I179" i="1"/>
  <c r="J557" i="1"/>
  <c r="I557" i="1"/>
  <c r="J233" i="1"/>
  <c r="I233" i="1"/>
  <c r="J228" i="1"/>
  <c r="I228" i="1"/>
  <c r="J318" i="1"/>
  <c r="I318" i="1"/>
  <c r="J212" i="1"/>
  <c r="I212" i="1"/>
  <c r="J243" i="1"/>
  <c r="I243" i="1"/>
  <c r="J221" i="1"/>
  <c r="I221" i="1"/>
  <c r="J170" i="1"/>
  <c r="I170" i="1"/>
  <c r="J136" i="1"/>
  <c r="I136" i="1"/>
  <c r="J498" i="1"/>
  <c r="I498" i="1"/>
  <c r="J262" i="1"/>
  <c r="I262" i="1"/>
  <c r="J127" i="1"/>
  <c r="I127" i="1"/>
  <c r="J187" i="1"/>
  <c r="I187" i="1"/>
  <c r="J173" i="1"/>
  <c r="I173" i="1"/>
  <c r="J293" i="1"/>
  <c r="I293" i="1"/>
  <c r="J294" i="1"/>
  <c r="I294" i="1"/>
  <c r="J206" i="1"/>
  <c r="I206" i="1"/>
  <c r="J226" i="1"/>
  <c r="I226" i="1"/>
  <c r="J381" i="1"/>
  <c r="I381" i="1"/>
  <c r="J195" i="1"/>
  <c r="I195" i="1"/>
  <c r="J621" i="1"/>
  <c r="I621" i="1"/>
  <c r="J363" i="1"/>
  <c r="I363" i="1"/>
  <c r="J361" i="1"/>
  <c r="I361" i="1"/>
  <c r="J716" i="1" l="1"/>
</calcChain>
</file>

<file path=xl/sharedStrings.xml><?xml version="1.0" encoding="utf-8"?>
<sst xmlns="http://schemas.openxmlformats.org/spreadsheetml/2006/main" count="2332" uniqueCount="1010">
  <si>
    <t>Building</t>
  </si>
  <si>
    <t>Building Number</t>
  </si>
  <si>
    <t>Approximate Usable Roof Area (m^2)</t>
  </si>
  <si>
    <t>Roof Classification</t>
  </si>
  <si>
    <t>Did it make the SWATeam list?</t>
  </si>
  <si>
    <t>Estimated Solar Occupied Roof Area (m^2)</t>
  </si>
  <si>
    <t>Estimated Array Size (kWdc)</t>
  </si>
  <si>
    <t>Estimated Yearly Output (kWh/yr)</t>
  </si>
  <si>
    <t>Is roof usable?</t>
  </si>
  <si>
    <t>Wind Calculations</t>
  </si>
  <si>
    <t>Notes</t>
  </si>
  <si>
    <t>ARC Comments</t>
  </si>
  <si>
    <t>Donna's comments</t>
  </si>
  <si>
    <t>Donna's notes - 3 is good,
 2 is maybe, 
1 is not so good,
 0 is do not do, and blank is unknown</t>
  </si>
  <si>
    <t>Kerry's comments</t>
  </si>
  <si>
    <t>strength of the structure</t>
  </si>
  <si>
    <t>Physical Plant Services Building</t>
  </si>
  <si>
    <t>YES</t>
  </si>
  <si>
    <t>Flat roof</t>
  </si>
  <si>
    <t>O = Okay, has potential</t>
  </si>
  <si>
    <t>don't know the condition - different parts</t>
  </si>
  <si>
    <t>decent roof - should be great - it is in good shape</t>
  </si>
  <si>
    <t>need to be tied into the metal building beams - the gyp is just enough to hold the snow. Would probably erect a steel frame above the roof deck - like at ARC for solar thermal</t>
  </si>
  <si>
    <t>Activities and Recreation Center</t>
  </si>
  <si>
    <t>Flat roof; hard to tell which portions are flat, this is a very rough estimate</t>
  </si>
  <si>
    <t>O = Okay, has potential, there are some existing</t>
  </si>
  <si>
    <t>there are some old parts to it, but there is probably enough good new areas to try.  
They have solar thermal there now - and could consider more.</t>
  </si>
  <si>
    <t>roofed in the last 6-10 years</t>
  </si>
  <si>
    <t>metal deck - pretty strong - used to be balasted - the pool is all new metal deck  - the old gyp deck had someone fall through - they put a piece of plywood over the hole - now it is replaced "do not step"  parts are 10-15 years old… new section is in the middle to the north - 20 guage corrugated steel deck on bar joists</t>
  </si>
  <si>
    <t>North Campus Parking Deck</t>
  </si>
  <si>
    <t>ECE Building  is planning on using this already</t>
  </si>
  <si>
    <t>O = Okay, has potential, there has been a study completed for the site</t>
  </si>
  <si>
    <t>should be okay - not terribly old</t>
  </si>
  <si>
    <t>Armory</t>
  </si>
  <si>
    <t>2200 m^2 flat roof, 4800 south facing curved dome roof</t>
  </si>
  <si>
    <t>X = not recommended</t>
  </si>
  <si>
    <t>Law Building</t>
  </si>
  <si>
    <t>think fairly recent</t>
  </si>
  <si>
    <t>areas that the roof is in good shape, but there are a couple sections in bad shape - need to redo an area</t>
  </si>
  <si>
    <t>metal decks</t>
  </si>
  <si>
    <t>Ikenberry Dining Hall</t>
  </si>
  <si>
    <t>SDRP should be pretty good to get to, as well as Nugent and Bousfield</t>
  </si>
  <si>
    <t>all new - contractor put it on - TPO roof - might be under warranty - so contractor has to handle it due to punctures</t>
  </si>
  <si>
    <t>metal deck</t>
  </si>
  <si>
    <t>Atkins Tennis Center</t>
  </si>
  <si>
    <t>Flat roof; Atkins Tennis Centery</t>
  </si>
  <si>
    <t>not sure - prolly okay</t>
  </si>
  <si>
    <t>Housing Food Stores</t>
  </si>
  <si>
    <t>that roof is an abomination and barely keep s water out of the building - next week there are bids on a project to replace it. 
you would want to wait until the new roof is on there.  
The work would be done next summer, so it would be ready for solar ballasted system.</t>
  </si>
  <si>
    <t>Vet. Medicine Basic Sciences Building</t>
  </si>
  <si>
    <t>LAC and SAC have new flat roofs that are potential candidates and there will be contractors working on the metal part of the roofs for the next two years</t>
  </si>
  <si>
    <t>Loomis Laboratory of Physics</t>
  </si>
  <si>
    <t>the construction ideas there are a long way off</t>
  </si>
  <si>
    <t>Veterinary Teaching Hospital</t>
  </si>
  <si>
    <t>Newmark Civil Engineering Building</t>
  </si>
  <si>
    <t>Flat roof, however with the raised middle section shading may be a problem on the perimeter</t>
  </si>
  <si>
    <t>O = Okay, has potential in some areas</t>
  </si>
  <si>
    <t>even more stuff on it than it had a month ago - running a bunch of duct work on it for a fourth floor lab</t>
  </si>
  <si>
    <t>Abbott Power Plant</t>
  </si>
  <si>
    <t>Flat roof, a study was done by a senior design group with good information</t>
  </si>
  <si>
    <t>moving forward</t>
  </si>
  <si>
    <t>re did east roof about ten-twelce years ago.  Center section is tall - less sun.</t>
  </si>
  <si>
    <t>Digital Computer Laboratory</t>
  </si>
  <si>
    <t>Flat roof, shading may be a problem with tiered roof levels</t>
  </si>
  <si>
    <t>they had one not too long ago</t>
  </si>
  <si>
    <t>reroofed north section of that the rest is all the old roofs - they were rated for a twelve eyar roof - more than overdue, same since 1989…</t>
  </si>
  <si>
    <t>Micro and Nanotechnology Laboratory</t>
  </si>
  <si>
    <t>has some old ballasted roofs, a hodge-podge of new and old roof</t>
  </si>
  <si>
    <t>F-29 Parking Deck</t>
  </si>
  <si>
    <t>Large flat parking deck; see ECE Building parking deck plans</t>
  </si>
  <si>
    <t>not a roof issue</t>
  </si>
  <si>
    <t>not a very new roof</t>
  </si>
  <si>
    <t>Seitz Materials Research Laboratory</t>
  </si>
  <si>
    <t>Flat roof, some shading</t>
  </si>
  <si>
    <t>wait until that ESCO project is done - there won't be much roof left</t>
  </si>
  <si>
    <t>pretty decent roof - just got a new one</t>
  </si>
  <si>
    <t>not too bad - a lot of trees around it. wihtin the last 8 years or so.</t>
  </si>
  <si>
    <t>gyp decking</t>
  </si>
  <si>
    <t>Huff Hall</t>
  </si>
  <si>
    <t>flat roof</t>
  </si>
  <si>
    <t>Krannert Art Museum</t>
  </si>
  <si>
    <t>Flat roof; satellite images aren't great, hard to tell what roof looks like</t>
  </si>
  <si>
    <t>Mechanical Engineering Laboratory</t>
  </si>
  <si>
    <t>Flat roof portion</t>
  </si>
  <si>
    <t>Chemical and Life Sciences Building</t>
  </si>
  <si>
    <t>not sure</t>
  </si>
  <si>
    <t>Mechanical Engineering Building</t>
  </si>
  <si>
    <t>they are trying to do a major addition and remodeling - don't do anything for a while</t>
  </si>
  <si>
    <t>Allen Residence Hall</t>
  </si>
  <si>
    <t>Flat roof w/ connection to LAR</t>
  </si>
  <si>
    <t>Plant Sciences Laboratory</t>
  </si>
  <si>
    <t>Flat roof on north side of greenhouses</t>
  </si>
  <si>
    <t>not familiar</t>
  </si>
  <si>
    <t>balast roof has been there since 1989 - needs a new one - it is falling apart</t>
  </si>
  <si>
    <t>metal decking</t>
  </si>
  <si>
    <t>Natural Resources Studies Annex</t>
  </si>
  <si>
    <t>Flat roof; not pictured on map given</t>
  </si>
  <si>
    <t>granulated roof - not so good.</t>
  </si>
  <si>
    <t>Timothy J. Nugent Hall</t>
  </si>
  <si>
    <t>good</t>
  </si>
  <si>
    <t>housing - nice good shape TPO roofs</t>
  </si>
  <si>
    <t>Illini Union</t>
  </si>
  <si>
    <t>3/4 Flat roof, 1/4 south facing angled roof; access to angled roof may be difficult</t>
  </si>
  <si>
    <t>Institute for Genomic Biology</t>
  </si>
  <si>
    <t>Flat roof for a majority; appr. 300 m^2 angled south facing roof</t>
  </si>
  <si>
    <t>pretty new - access might be a problem</t>
  </si>
  <si>
    <t>rubber roof - 8-10 years old.  Could work pretty nice.</t>
  </si>
  <si>
    <t>Ice Arena</t>
  </si>
  <si>
    <t>Richard T. Ubben Basketball Complex</t>
  </si>
  <si>
    <t>pretty good shape - 8-10 years old rubber</t>
  </si>
  <si>
    <t>Campus Recreation Center - East</t>
  </si>
  <si>
    <t>1/2 South facing angled roof, 1/2 flat roof</t>
  </si>
  <si>
    <t>Oak Street Library</t>
  </si>
  <si>
    <t>Flat roof; Oak Street Library Facility</t>
  </si>
  <si>
    <t>it would work</t>
  </si>
  <si>
    <t>good shape - rubber</t>
  </si>
  <si>
    <t>Bousfield Hall</t>
  </si>
  <si>
    <t>housing - brand new TPO - under warranty - have to be a certified contractor</t>
  </si>
  <si>
    <t>Flat roof, already has solar up there</t>
  </si>
  <si>
    <t>about to bid for construction, so after construction would be the time</t>
  </si>
  <si>
    <t>Music Building</t>
  </si>
  <si>
    <t>Flat roof, may have the same issues as Krannert due to acoustics for some of the rooms</t>
  </si>
  <si>
    <t>we are about to select an architect to replace that roof - not a good time</t>
  </si>
  <si>
    <t>Education Building</t>
  </si>
  <si>
    <t>Foreign Languages Building</t>
  </si>
  <si>
    <t>Engineering Sciences Building</t>
  </si>
  <si>
    <t>Flat roof, potential north shading from trees</t>
  </si>
  <si>
    <t>fairly new roof, but it has a lot of mechanical equipment on it</t>
  </si>
  <si>
    <t>Garage and Car Pool</t>
  </si>
  <si>
    <t>Snyder Hall</t>
  </si>
  <si>
    <t>Scott Hall</t>
  </si>
  <si>
    <t>Weston Hall</t>
  </si>
  <si>
    <t>Hopkins Hall</t>
  </si>
  <si>
    <t>Flat roof; not sure if this is still standing?</t>
  </si>
  <si>
    <t>Flat roof - PARH building with food services</t>
  </si>
  <si>
    <t>University Press Building</t>
  </si>
  <si>
    <t>Flat roof, south section is assumed to be flat, would be about half the number if you just use north roof</t>
  </si>
  <si>
    <t>C-10 Parking Structure</t>
  </si>
  <si>
    <t>C-7 Parking Structure</t>
  </si>
  <si>
    <t>Flat roof, southeast section tree shading</t>
  </si>
  <si>
    <t>Flat roof, unnamed portion of ISR dorm</t>
  </si>
  <si>
    <t>Talbot Laboratory</t>
  </si>
  <si>
    <t>Roger Adams Laboratory</t>
  </si>
  <si>
    <t>concrete deck on one part</t>
  </si>
  <si>
    <t>Civil Eng. Hydrosystems Laboratory</t>
  </si>
  <si>
    <t>Bevier Hall</t>
  </si>
  <si>
    <t>Natural History Building</t>
  </si>
  <si>
    <t>Mostly flat roof; minimal south facing angled roof</t>
  </si>
  <si>
    <t>Library</t>
  </si>
  <si>
    <t>Flat roof on the inside of perimeter; unsure about access and geography, need a better measuring tool</t>
  </si>
  <si>
    <t>Memorial Stadium</t>
  </si>
  <si>
    <t>Flat roof; east side looks more promising than west</t>
  </si>
  <si>
    <t>Burrill Hall</t>
  </si>
  <si>
    <t>Daniels Hall</t>
  </si>
  <si>
    <t>rubber roof -north section  blowing off - added sand bags</t>
  </si>
  <si>
    <t>concrete</t>
  </si>
  <si>
    <t>Art and Design Building</t>
  </si>
  <si>
    <t>should be okay - we can look at the condition of the roof</t>
  </si>
  <si>
    <t>roof is alright</t>
  </si>
  <si>
    <t>Conference Center (I-Hotel)</t>
  </si>
  <si>
    <t>Fox/Atkins Hotel (I-Hotel)</t>
  </si>
  <si>
    <t>Oak Street Chiller Plant</t>
  </si>
  <si>
    <t>Flat roof; label is misleading… Didn't see a number for the chiller plant</t>
  </si>
  <si>
    <t>Sherman Hall - Single Graduate Housing</t>
  </si>
  <si>
    <t>Flat roof, lots of area</t>
  </si>
  <si>
    <t>Temple Hoyne Buell Hall</t>
  </si>
  <si>
    <t>Flat roof; images are grainy, estimation needs refinement</t>
  </si>
  <si>
    <t>Student Services Arcade Building</t>
  </si>
  <si>
    <t>Psychology Laboratory</t>
  </si>
  <si>
    <t>good new</t>
  </si>
  <si>
    <t>good one</t>
  </si>
  <si>
    <t>concrete deck</t>
  </si>
  <si>
    <t>Nuclear Physics Laboratory</t>
  </si>
  <si>
    <t>Mostly flat roof, some south facing angled roof on south side</t>
  </si>
  <si>
    <t>National Soybean Research Center</t>
  </si>
  <si>
    <t>Speech and Hearing Clinic</t>
  </si>
  <si>
    <t>Beckman Institute</t>
  </si>
  <si>
    <t>Roof access may be difficult, south facing angled roof</t>
  </si>
  <si>
    <t>Campbell Hall</t>
  </si>
  <si>
    <t>South facing angled roof; three buildings in the south farms not named</t>
  </si>
  <si>
    <t>Flat roof; tree shading on north east section</t>
  </si>
  <si>
    <t>Child Development Laboratory</t>
  </si>
  <si>
    <t>Flat roof, different tiered levels so might be less area in actuality</t>
  </si>
  <si>
    <t>Student Staff Apts. 300 S. Goodwin, Urbana</t>
  </si>
  <si>
    <t>Meat Science Laboratory</t>
  </si>
  <si>
    <t>Siebel Center for Computer Science</t>
  </si>
  <si>
    <t>South facing angled roof, access may be difficult</t>
  </si>
  <si>
    <t>Business Instructional Facility</t>
  </si>
  <si>
    <t>South facing angled roof (not including already covered roof)</t>
  </si>
  <si>
    <t>Materials Science and Engineering Building</t>
  </si>
  <si>
    <t>1/3 south facing angled, 2/3 flat, access may be difficult</t>
  </si>
  <si>
    <t>Blaisdell Hall</t>
  </si>
  <si>
    <t>Saunders Hall</t>
  </si>
  <si>
    <t>Babcock Hall</t>
  </si>
  <si>
    <t>Carr Hall</t>
  </si>
  <si>
    <t>Morrill Hall</t>
  </si>
  <si>
    <t>Harding Band Building</t>
  </si>
  <si>
    <t>Taft Hall</t>
  </si>
  <si>
    <t>Alice Campbell Alumni Center</t>
  </si>
  <si>
    <t>1/2 Angled south facing roof, 1/2 flat roof</t>
  </si>
  <si>
    <t>Medical Sciences Building</t>
  </si>
  <si>
    <t>National Center for Supercomputing Applications</t>
  </si>
  <si>
    <t>Flagg Hall</t>
  </si>
  <si>
    <t>Levis Faculty Center</t>
  </si>
  <si>
    <t>Spurlock Museum</t>
  </si>
  <si>
    <t>2/3 flat roof, 1/3 angled south facing roof</t>
  </si>
  <si>
    <t>Advanced Computation Building</t>
  </si>
  <si>
    <t>Flat roof on east side</t>
  </si>
  <si>
    <t>Computing Applications Building</t>
  </si>
  <si>
    <t>Wood Engineering Laboratory</t>
  </si>
  <si>
    <t>Flat roof; might be some shading on the north and east sides from trees</t>
  </si>
  <si>
    <t>Madigan Laboratory, Edward R.</t>
  </si>
  <si>
    <t>Angled south facing roof</t>
  </si>
  <si>
    <t>Stock Pavilion</t>
  </si>
  <si>
    <t>Flat roofs on east and west sides</t>
  </si>
  <si>
    <t>Smith Memorial Hall</t>
  </si>
  <si>
    <t>1/3 flat roof, 2/3 south facing angled roof</t>
  </si>
  <si>
    <t>slipery deck</t>
  </si>
  <si>
    <t>concrete in some parts and some are plywood</t>
  </si>
  <si>
    <t>Superconductivity Center</t>
  </si>
  <si>
    <t>Illini Union Bookstore</t>
  </si>
  <si>
    <t>Fred Turner Student Services Building</t>
  </si>
  <si>
    <t>Wardall Hall - ISRH Building</t>
  </si>
  <si>
    <t>Optical Physics and Engineering Building</t>
  </si>
  <si>
    <t>Flat roof, some shading on the south side</t>
  </si>
  <si>
    <t>McKinley Helath Center</t>
  </si>
  <si>
    <t>Foellinger Auditorium</t>
  </si>
  <si>
    <t>Flat roof on south and north sides</t>
  </si>
  <si>
    <t>that roof is good</t>
  </si>
  <si>
    <t>that is in good shape - high visibility</t>
  </si>
  <si>
    <t>Freer Hall</t>
  </si>
  <si>
    <t>1/3 south facing roof, 2/3 flat roof</t>
  </si>
  <si>
    <t>Noble Hall</t>
  </si>
  <si>
    <t>Van Doren Hall</t>
  </si>
  <si>
    <t>Undergraduate Library</t>
  </si>
  <si>
    <t>Flat roof, easy access</t>
  </si>
  <si>
    <t>National Petascale Computing Facility</t>
  </si>
  <si>
    <t>South facing angled roof? Hard to tell from sat/street view. If it's flat, then more like 3500-4000 m^2 flat roof</t>
  </si>
  <si>
    <t>Davenport Hall</t>
  </si>
  <si>
    <t>1/3 south facing roof, 2/3 flat roof; doesn't seem solar friendly, lots of shading and things on the roof</t>
  </si>
  <si>
    <t>Lincoln Hall</t>
  </si>
  <si>
    <t>South facing angled roof</t>
  </si>
  <si>
    <t>Observatory</t>
  </si>
  <si>
    <t>Flat roof, seems easy to acess</t>
  </si>
  <si>
    <t>Nuclear Radiation Laboratory</t>
  </si>
  <si>
    <t>1004 S. Fourth St., Police Training Institute</t>
  </si>
  <si>
    <t>901 W Oregon, Urbana</t>
  </si>
  <si>
    <t>Flat roof, southwest side shading from tree</t>
  </si>
  <si>
    <t>Early Childhood Development Laboratory</t>
  </si>
  <si>
    <t>Agricultural Bioprocess Lab</t>
  </si>
  <si>
    <t>Swanlund Administration Building</t>
  </si>
  <si>
    <t>Astronomy Building</t>
  </si>
  <si>
    <t>Flat roof and south facing angled roof</t>
  </si>
  <si>
    <t>Grainger Engineering Library</t>
  </si>
  <si>
    <t>Curved, access may be difficult, south angled roof</t>
  </si>
  <si>
    <t>Demirijian Golf Practice Facility</t>
  </si>
  <si>
    <t>Flat roof; seems like a narrow strip to use though</t>
  </si>
  <si>
    <t>Flat roof; baseball locker room</t>
  </si>
  <si>
    <t>Altgeld Hall</t>
  </si>
  <si>
    <t>Angled south facing roof; access may be difficult</t>
  </si>
  <si>
    <t>Henry Administration Building</t>
  </si>
  <si>
    <t>Flat roof, shading on west side from trees</t>
  </si>
  <si>
    <t>School of Labor &amp; Employment Relations</t>
  </si>
  <si>
    <t>1207 W Orgeon, Urbana</t>
  </si>
  <si>
    <t>508 S. Sixth Street</t>
  </si>
  <si>
    <t>Flat roof, small building w/ no name on numeric listing</t>
  </si>
  <si>
    <t>Clinical Skills Learning Center</t>
  </si>
  <si>
    <t>Chemistry Annex</t>
  </si>
  <si>
    <t>Ceramics Kiln House</t>
  </si>
  <si>
    <t>Engineering Hall</t>
  </si>
  <si>
    <t>Roof access may be difficult but Highly Visible - looks good for campus</t>
  </si>
  <si>
    <t>Illini Hall</t>
  </si>
  <si>
    <t>2/3 flat roof, 1/3 south facing angled roof</t>
  </si>
  <si>
    <t>Nuclear Engineering Laboratory</t>
  </si>
  <si>
    <t>Agriculture Services Building</t>
  </si>
  <si>
    <t>Agronomy Seed House</t>
  </si>
  <si>
    <t>Flat roof; building looks old</t>
  </si>
  <si>
    <t>Plant Services Building Northeast</t>
  </si>
  <si>
    <t>Turner Hall</t>
  </si>
  <si>
    <t>Flat roof; shading looks like a problem</t>
  </si>
  <si>
    <t>Food Service - FARH Building</t>
  </si>
  <si>
    <t>Bielfeldt Athletic Administration B</t>
  </si>
  <si>
    <t>Flat roof on interior of building, shading may be an issue</t>
  </si>
  <si>
    <t>Campus Recreation Outdoor Center</t>
  </si>
  <si>
    <t>Flat roof; Softball locker room</t>
  </si>
  <si>
    <t>Aeronautical Laboratory A</t>
  </si>
  <si>
    <t>Southeast facing roof, angled</t>
  </si>
  <si>
    <t>Architecture Buildling</t>
  </si>
  <si>
    <t>Central Receiving Building</t>
  </si>
  <si>
    <t>Public Safety Building</t>
  </si>
  <si>
    <t>South facing angled roof and flat roof portions</t>
  </si>
  <si>
    <t>International Studies Building</t>
  </si>
  <si>
    <t>Admissions and Records Building</t>
  </si>
  <si>
    <t>Gregory Hall</t>
  </si>
  <si>
    <t>South facing angled roof; lots of obstructions in the way</t>
  </si>
  <si>
    <t>Animal Sciences Laboratory</t>
  </si>
  <si>
    <t>Atmospheric Sciences Building</t>
  </si>
  <si>
    <t>Environ. Health and Safety Building</t>
  </si>
  <si>
    <t>College of Nursing</t>
  </si>
  <si>
    <t>907 1/2 W Nevada, Urbana</t>
  </si>
  <si>
    <t>Transportation Building</t>
  </si>
  <si>
    <t>David Kinley Hall</t>
  </si>
  <si>
    <t>Flat roof on west side</t>
  </si>
  <si>
    <t>Ceramics Building</t>
  </si>
  <si>
    <t>Inst. Gov. and Public Affairs Building</t>
  </si>
  <si>
    <t>1/2 flat roof, 1/2 angled south facing. Looks like shingled roof for the angle so might not be good</t>
  </si>
  <si>
    <t>North side of greenhouses, flat roof</t>
  </si>
  <si>
    <t>1203 1/2 W. Nevada, Urbana</t>
  </si>
  <si>
    <t>ACES Library, Info and Alumni Center</t>
  </si>
  <si>
    <t>Christopher Hall</t>
  </si>
  <si>
    <t>South facing angled roof, acess may be difficult</t>
  </si>
  <si>
    <t>Asian American House</t>
  </si>
  <si>
    <t>Parking Lots</t>
  </si>
  <si>
    <t>All parking lots should be considered</t>
  </si>
  <si>
    <t>Aerodynamics Research Laboratory</t>
  </si>
  <si>
    <t>Newest Google Map does not have an updated look of this building; roof area TBD</t>
  </si>
  <si>
    <t>Engineering Student Project Laboratory</t>
  </si>
  <si>
    <t>Need to get new map information to estimate area</t>
  </si>
  <si>
    <t>No good satellite picture; will need to be considered/measured later</t>
  </si>
  <si>
    <t>GSF</t>
  </si>
  <si>
    <t>--</t>
  </si>
  <si>
    <t>kWh Consumption</t>
  </si>
  <si>
    <t>Performing Arts Annex</t>
  </si>
  <si>
    <t>Gym Annex</t>
  </si>
  <si>
    <t>Agricultural Engineering Sciences Building</t>
  </si>
  <si>
    <t>Noyes Laboratory of Chemistry</t>
  </si>
  <si>
    <t>Art-East Annex, Studio 1 (Architecture Annex)</t>
  </si>
  <si>
    <t>Ornamental Horticulture Building</t>
  </si>
  <si>
    <t>Physiology Research Laboratory</t>
  </si>
  <si>
    <t>Kenney Gymnasium</t>
  </si>
  <si>
    <t>Harker Hall</t>
  </si>
  <si>
    <t>Dynamics Testing Laboratory</t>
  </si>
  <si>
    <t>Vegetable Crops Building</t>
  </si>
  <si>
    <t>Everitt Electricity &amp; Computer Engineering Laboratory</t>
  </si>
  <si>
    <t>Fire Station</t>
  </si>
  <si>
    <t>Krannert Center for Performing Arts</t>
  </si>
  <si>
    <t>Surveying Building</t>
  </si>
  <si>
    <t>University High School</t>
  </si>
  <si>
    <t>University High School Gymnasium</t>
  </si>
  <si>
    <t>Children's Research Center</t>
  </si>
  <si>
    <t>Peabody Food Service Building</t>
  </si>
  <si>
    <t>Garner Hall</t>
  </si>
  <si>
    <t>Forbes Hall</t>
  </si>
  <si>
    <t>Gregory Food Service Building</t>
  </si>
  <si>
    <t>Lundgren Hall</t>
  </si>
  <si>
    <t>Clark Hall</t>
  </si>
  <si>
    <t>Barton Hall</t>
  </si>
  <si>
    <t>President's House</t>
  </si>
  <si>
    <t>Pennsylvania Lounge Building</t>
  </si>
  <si>
    <t>Environmental Research Annex</t>
  </si>
  <si>
    <t>Natural Resources Building</t>
  </si>
  <si>
    <t>Busey Hall</t>
  </si>
  <si>
    <t>Pomology Greenhouse-Hort Field Lab</t>
  </si>
  <si>
    <t>Evans Hall</t>
  </si>
  <si>
    <t>203 S Gregory, Urbana</t>
  </si>
  <si>
    <t>Radio Transmitter Station</t>
  </si>
  <si>
    <t>Mumford House</t>
  </si>
  <si>
    <t>Geological Survey Laboratory</t>
  </si>
  <si>
    <t>810 S Sixth, Champaign</t>
  </si>
  <si>
    <t>Coble Hall</t>
  </si>
  <si>
    <t>Turner Hall Greenhouses</t>
  </si>
  <si>
    <t>Natural Resources Garage</t>
  </si>
  <si>
    <t>Natural History Survey Greenhouse</t>
  </si>
  <si>
    <t>Student Staff Apts. #2-Green/Goodwin</t>
  </si>
  <si>
    <t>1202 W Green, Urbana</t>
  </si>
  <si>
    <t>Illinois Simulator Lab, Beckman Inst.</t>
  </si>
  <si>
    <t>Lincoln Avenue Residence Hall</t>
  </si>
  <si>
    <t>608 S Mathews, Urbana</t>
  </si>
  <si>
    <t>Dalkey Archive Press (PSSB)</t>
  </si>
  <si>
    <t>1205 1/2 W Nevada, Urbana</t>
  </si>
  <si>
    <t>1205 W Nevada, Urbana</t>
  </si>
  <si>
    <t>Coordinated Science Laboratory</t>
  </si>
  <si>
    <t>1208 W Springfield, Urbana</t>
  </si>
  <si>
    <t>1204 W Nevada, Urbana</t>
  </si>
  <si>
    <t>Warehouse #1 - Hyd Engr Lab #1</t>
  </si>
  <si>
    <t>Personnel Services Building</t>
  </si>
  <si>
    <t>Volatile Chemical Storage Building</t>
  </si>
  <si>
    <t>1201 W Nevada, Urbana</t>
  </si>
  <si>
    <t>Wohlers Hall</t>
  </si>
  <si>
    <t>1401 S Maryland, Urbana</t>
  </si>
  <si>
    <t>Engineering Senior Design Lab</t>
  </si>
  <si>
    <t>Plant Services Storage Building</t>
  </si>
  <si>
    <t>Structural Warehouse</t>
  </si>
  <si>
    <t>State Farm Center</t>
  </si>
  <si>
    <t>Colonel Wolfe School</t>
  </si>
  <si>
    <t>1005 W Nevada, Urbana</t>
  </si>
  <si>
    <t>Burnsides Research Laboratory</t>
  </si>
  <si>
    <t>708 S Mathews, Urbana</t>
  </si>
  <si>
    <t>Illini Grove, Seward Staley</t>
  </si>
  <si>
    <t>Stu-Staff Air Conditioning Center</t>
  </si>
  <si>
    <t>Nuclear Reactor Laboratory</t>
  </si>
  <si>
    <t>Entomology Laboratory</t>
  </si>
  <si>
    <t>USDA Nematology Greenhouse</t>
  </si>
  <si>
    <t>1203 W Nevada, Urbana</t>
  </si>
  <si>
    <t>1001 W Nevada, Urbana</t>
  </si>
  <si>
    <t>1203 W Oregon, Urbana</t>
  </si>
  <si>
    <t>Illinois Sustainable Technology Center</t>
  </si>
  <si>
    <t>911 S Sixth, Champaign</t>
  </si>
  <si>
    <t>909 S Sixth, Champaign</t>
  </si>
  <si>
    <t>805 W Pennsylvania, Urbana</t>
  </si>
  <si>
    <t>1205 W Oregon, Urbana</t>
  </si>
  <si>
    <t>59 E Armory, Champaign</t>
  </si>
  <si>
    <t>Orchard Place Apartments</t>
  </si>
  <si>
    <t>55 E Armory, Champaign</t>
  </si>
  <si>
    <t>Mailing Center - 1611 S Oak, Champaign</t>
  </si>
  <si>
    <t>1208 W Nevada</t>
  </si>
  <si>
    <t>HP Gas Regulating &amp; Reducing Sta</t>
  </si>
  <si>
    <t>Horticulture Field Lab Steel Building</t>
  </si>
  <si>
    <t>Hydrogen Liqefier Building</t>
  </si>
  <si>
    <t>Post Office and Snack bar - IL Orange</t>
  </si>
  <si>
    <t>Printing &amp; Photographic Service Building</t>
  </si>
  <si>
    <t>Orchard Downs Laundry - north</t>
  </si>
  <si>
    <t>North Campus Chiller Plant</t>
  </si>
  <si>
    <t>Housing Maintenance Shop</t>
  </si>
  <si>
    <t>Armory Avenue Warehouse</t>
  </si>
  <si>
    <t>512 E Chalmers, Champaign</t>
  </si>
  <si>
    <t>Orchard Downs Laundry - south</t>
  </si>
  <si>
    <t>Orchard Downs Apartments</t>
  </si>
  <si>
    <t>Volatile Storage Building</t>
  </si>
  <si>
    <t>205 S Goodwin, Urbana</t>
  </si>
  <si>
    <t>-</t>
  </si>
  <si>
    <t>Orchard Place</t>
  </si>
  <si>
    <t>Orchard Downs Community Building</t>
  </si>
  <si>
    <t>912 S Fifth, Champaign</t>
  </si>
  <si>
    <t>Housing Warehouse</t>
  </si>
  <si>
    <t>510 E Chalmers, Champaign</t>
  </si>
  <si>
    <t>57 E Armory, Champaign</t>
  </si>
  <si>
    <t>408 S Goodwin, Urbana</t>
  </si>
  <si>
    <t>Dance Studio</t>
  </si>
  <si>
    <t>Lounge Building - ISRH</t>
  </si>
  <si>
    <t>Food Service Building - ISRH</t>
  </si>
  <si>
    <t>Library Air Conditioning Center</t>
  </si>
  <si>
    <t>Police Training Institute - Tactical</t>
  </si>
  <si>
    <t>1210 W Springfield, Urbana</t>
  </si>
  <si>
    <t>51 E Armory, Champaign</t>
  </si>
  <si>
    <t>Credit Union Building, UofI Employee</t>
  </si>
  <si>
    <t>State Regional Office Building</t>
  </si>
  <si>
    <t>Driver Training Facility</t>
  </si>
  <si>
    <t>912 W Illinois, Urbana</t>
  </si>
  <si>
    <t>Water Survey Research Center Grounds</t>
  </si>
  <si>
    <t>FSI - Fire Station</t>
  </si>
  <si>
    <t>FSI - Classroom/Off</t>
  </si>
  <si>
    <t>Physical Plant Storage Building "A"</t>
  </si>
  <si>
    <t>Police Training Institute Storage</t>
  </si>
  <si>
    <t>CERL-Main Building 1</t>
  </si>
  <si>
    <t>Driver Training Site Storage Bldg</t>
  </si>
  <si>
    <t>Play Field Service Building</t>
  </si>
  <si>
    <t>Track Stadium</t>
  </si>
  <si>
    <t>Clay Hydrology Laboratory</t>
  </si>
  <si>
    <t>Building Research Council Building</t>
  </si>
  <si>
    <t>Biological Control Laboratory</t>
  </si>
  <si>
    <t>Natural History Survey Storage B #4</t>
  </si>
  <si>
    <t>Natural History Survey Storage B #3</t>
  </si>
  <si>
    <t>Natural History Survey Storage B #2</t>
  </si>
  <si>
    <t>Natural History Survey Storage B #1</t>
  </si>
  <si>
    <t>Building Research Council Laboratory</t>
  </si>
  <si>
    <t>Shop and Equipment Building</t>
  </si>
  <si>
    <t>Illinois Field</t>
  </si>
  <si>
    <t>Engineering Senior Design Lab Annex</t>
  </si>
  <si>
    <t>Natural History Survey Storage B #5</t>
  </si>
  <si>
    <t>South Studio 2 (Sculpture Building)</t>
  </si>
  <si>
    <t>South Studio 1 (Art Studio)</t>
  </si>
  <si>
    <t>Agriculture Services Warehouse</t>
  </si>
  <si>
    <t>Anthropology Storage Building</t>
  </si>
  <si>
    <t>Library and Information Science Bldg</t>
  </si>
  <si>
    <t>Erlinger House</t>
  </si>
  <si>
    <t>Beckwith Hall</t>
  </si>
  <si>
    <t>Paleobotanical Building</t>
  </si>
  <si>
    <t>Vet Med Feed Storage Building</t>
  </si>
  <si>
    <t>Telecommunications Node #1</t>
  </si>
  <si>
    <t>909 W Nevada, Urbana</t>
  </si>
  <si>
    <t>Orchard South Apartments</t>
  </si>
  <si>
    <t>Waste Transfer &amp; Material Recovery Facility</t>
  </si>
  <si>
    <t>Townsend Hall - ISRH - Men's Building</t>
  </si>
  <si>
    <t>Admin Information Technology Building</t>
  </si>
  <si>
    <t>Physics Research Lab Storage Building</t>
  </si>
  <si>
    <t>Trelease Hall - FARH - Women's Building</t>
  </si>
  <si>
    <t>Oglesby Hall - FARH - Men's Building</t>
  </si>
  <si>
    <t>South Studio 3 (Glass Sculpture Building)</t>
  </si>
  <si>
    <t>Building Research Laboratory</t>
  </si>
  <si>
    <t>1009 W Springfield, Urbana</t>
  </si>
  <si>
    <t>Motorcycle Safety Office</t>
  </si>
  <si>
    <t>Veterinary Medicine Chiller Plant</t>
  </si>
  <si>
    <t>505 E Green, Champaign</t>
  </si>
  <si>
    <t>Japan House</t>
  </si>
  <si>
    <t>Tower on 3rd</t>
  </si>
  <si>
    <t>1400 W Park, Urbana - Clinical Med</t>
  </si>
  <si>
    <t>510 E Daniel, Champaign</t>
  </si>
  <si>
    <t>South Studio 4 (Ceramics Facility)</t>
  </si>
  <si>
    <t>South Studio 5 (Graduate Photography)</t>
  </si>
  <si>
    <t>South Studio 7 (General Arts Building)</t>
  </si>
  <si>
    <t>Special Materials Storage Facility</t>
  </si>
  <si>
    <t>South Studio 6 (Graduate Painting Facility)</t>
  </si>
  <si>
    <t>Bruce D. Nesbitt African American Cultural Center</t>
  </si>
  <si>
    <t>Irwin Academic Service Center</t>
  </si>
  <si>
    <t>Chanute Facility</t>
  </si>
  <si>
    <t>Building #918 (at former CAFB)</t>
  </si>
  <si>
    <t>Golf Course Driving Range Building</t>
  </si>
  <si>
    <t>Golf Course Maintenance Building</t>
  </si>
  <si>
    <t>Golf Course Cart Storage</t>
  </si>
  <si>
    <t>Golf Course Pro Shop</t>
  </si>
  <si>
    <t>Golf Course Superintendent Home</t>
  </si>
  <si>
    <t>Mathews Ave Sewage Lift Station</t>
  </si>
  <si>
    <t>Self-Service Postal Station</t>
  </si>
  <si>
    <t>Orchard Downs Sewage Lift Station</t>
  </si>
  <si>
    <t>Soils Model Test Facility - Schnabel</t>
  </si>
  <si>
    <t>Spray Containment Building (Golf Cs)</t>
  </si>
  <si>
    <t>Animal Science Air Conditioning Ctr</t>
  </si>
  <si>
    <t>Irwin Indoor Football Facility</t>
  </si>
  <si>
    <t>Electrical and Computer Engineering</t>
  </si>
  <si>
    <t>1109 W Main, Urbana</t>
  </si>
  <si>
    <t>909 W Oregon, Urbana</t>
  </si>
  <si>
    <t>1819 S. Neil St, Champaign</t>
  </si>
  <si>
    <t>501 S. Sixth, Champaign</t>
  </si>
  <si>
    <t>Engineering Annex</t>
  </si>
  <si>
    <t>710 W. Park, Urbana</t>
  </si>
  <si>
    <t>502 E John, Champaign</t>
  </si>
  <si>
    <t>201 W. Curtis Rd., Champaign</t>
  </si>
  <si>
    <t>1114 W Clark, Urbana</t>
  </si>
  <si>
    <t>631 E. Green, Champaign</t>
  </si>
  <si>
    <t>Durst Building - 1112 W. University</t>
  </si>
  <si>
    <t>2212 Fox Drive, Champaign</t>
  </si>
  <si>
    <t>1107 S Fourth, Champaign</t>
  </si>
  <si>
    <t>704 S. Sixth, Champaign</t>
  </si>
  <si>
    <t>2301 Fox Drive, Champaign</t>
  </si>
  <si>
    <t>Vermilion Riv Observ Ant O Fac</t>
  </si>
  <si>
    <t>Vermilion River Observatory Garage</t>
  </si>
  <si>
    <t>709 W. University</t>
  </si>
  <si>
    <t>510 Devonshire</t>
  </si>
  <si>
    <t>Ballston Towers</t>
  </si>
  <si>
    <t>Getz Hall - Phillips Tract</t>
  </si>
  <si>
    <t>Richmond Studio</t>
  </si>
  <si>
    <t>Monticello Road Field Station</t>
  </si>
  <si>
    <t>WILL TV Tower</t>
  </si>
  <si>
    <t>Fire Sub Station</t>
  </si>
  <si>
    <t>Carle Forum</t>
  </si>
  <si>
    <t>709 S. Wright</t>
  </si>
  <si>
    <t>1206 W. Nevada</t>
  </si>
  <si>
    <t>1808 Woodfield Drive, Savoy</t>
  </si>
  <si>
    <t>Airport North Fuel Farm</t>
  </si>
  <si>
    <t>Human Factors Division</t>
  </si>
  <si>
    <t>Control Tower</t>
  </si>
  <si>
    <t>Jet Test Cell</t>
  </si>
  <si>
    <t>Reciprocating Engine Test Cell</t>
  </si>
  <si>
    <t>Snow Removal Equipment Building</t>
  </si>
  <si>
    <t>Airport Operations Garage</t>
  </si>
  <si>
    <t>Hangar #4</t>
  </si>
  <si>
    <t>Lineman's Building</t>
  </si>
  <si>
    <t>Snack Bar &amp; Lounge</t>
  </si>
  <si>
    <t>Hangar #1</t>
  </si>
  <si>
    <t>Miscellaneous Buildings</t>
  </si>
  <si>
    <t>Hangar #2</t>
  </si>
  <si>
    <t>Navy Building</t>
  </si>
  <si>
    <t>Quonset #1</t>
  </si>
  <si>
    <t>Quonset #2</t>
  </si>
  <si>
    <t>Quonset #3</t>
  </si>
  <si>
    <t>Quonset #4</t>
  </si>
  <si>
    <t>Quonset #5</t>
  </si>
  <si>
    <t>Quonset #6</t>
  </si>
  <si>
    <t>111 E Green Street</t>
  </si>
  <si>
    <t>Quonset #7</t>
  </si>
  <si>
    <t>Quonset #8</t>
  </si>
  <si>
    <t>Flightstar Administration Building</t>
  </si>
  <si>
    <t>Commercial Airport Terminal Bldg</t>
  </si>
  <si>
    <t>Inst of Aviation Admin Building</t>
  </si>
  <si>
    <t>Airport Rescue and Firefighting</t>
  </si>
  <si>
    <t>T-Hangars -10 Ship</t>
  </si>
  <si>
    <t>T-Hangars-5 Ship</t>
  </si>
  <si>
    <t>T-Hangars-2 Ship</t>
  </si>
  <si>
    <t>Hangar #3</t>
  </si>
  <si>
    <t>Hangar #5</t>
  </si>
  <si>
    <t>Sand &amp; Snow Equipment Storage Building</t>
  </si>
  <si>
    <t>Airport Caretaker's House</t>
  </si>
  <si>
    <t>Hangar #7</t>
  </si>
  <si>
    <t>Machine Shop</t>
  </si>
  <si>
    <t>Airport Radar Unit</t>
  </si>
  <si>
    <t>Airport Remote Transmitter</t>
  </si>
  <si>
    <t>Airport Transmitter</t>
  </si>
  <si>
    <t>Airport Generator</t>
  </si>
  <si>
    <t>Airport Glide Scope</t>
  </si>
  <si>
    <t>Airport Middle Marker</t>
  </si>
  <si>
    <t>Airport MALSR</t>
  </si>
  <si>
    <t>Airport VOR</t>
  </si>
  <si>
    <t>Airport Main Vault</t>
  </si>
  <si>
    <t>Airport Field Vault</t>
  </si>
  <si>
    <t>Parking Booths</t>
  </si>
  <si>
    <t>1801 Carle Drive, Urbana</t>
  </si>
  <si>
    <t>1805 Carle Drive, Urbana</t>
  </si>
  <si>
    <t>1807 Carle Drive, Urbana</t>
  </si>
  <si>
    <t>1809 Carle Drive, Urbana</t>
  </si>
  <si>
    <t>1811 Carle Drive, Urbana</t>
  </si>
  <si>
    <t>Animal Husbandry Hedden Barn</t>
  </si>
  <si>
    <t>Pig Nursery - North</t>
  </si>
  <si>
    <t>Animal Husbandry Swn Brn - Hedden</t>
  </si>
  <si>
    <t>Farrowing Building - Swine Res Ctr</t>
  </si>
  <si>
    <t>Sow Feeding Building - Swine Res Ctr</t>
  </si>
  <si>
    <t>Animal Husbandry Sheep Met Bldg</t>
  </si>
  <si>
    <t>Individual Feeding Barn</t>
  </si>
  <si>
    <t>Animal Husbandry Sheep Barns</t>
  </si>
  <si>
    <t>Feed Mixing and Sheep Barn</t>
  </si>
  <si>
    <t>Feed Storage Plant</t>
  </si>
  <si>
    <t>Concrete Block Feed Storage</t>
  </si>
  <si>
    <t>Swine Research Center Storage</t>
  </si>
  <si>
    <t>Hog and Cattle Weighing Shed</t>
  </si>
  <si>
    <t>Calf Barn</t>
  </si>
  <si>
    <t>Animal Husbandry Cattle Feeding Plt</t>
  </si>
  <si>
    <t>Scale House</t>
  </si>
  <si>
    <t>Garage</t>
  </si>
  <si>
    <t>Feed Mixing Shed</t>
  </si>
  <si>
    <t>Agronomy South Farms Lab</t>
  </si>
  <si>
    <t>Nursery Building-Swine Res Ctr</t>
  </si>
  <si>
    <t>Confinement Beef Unit</t>
  </si>
  <si>
    <t>Animal Sci Shop &amp; Stor-Horse Farm</t>
  </si>
  <si>
    <t>Pole Frame Horse Barn</t>
  </si>
  <si>
    <t>Sheep Shelter</t>
  </si>
  <si>
    <t>Animal Science K40 Facility</t>
  </si>
  <si>
    <t>Animal Sci Ruminant Metabolism Unit</t>
  </si>
  <si>
    <t>Animal Sci Farm Equipment Stor Unit</t>
  </si>
  <si>
    <t>Animal Sci Isolation Unit</t>
  </si>
  <si>
    <t>Swine Progeny Test Facility</t>
  </si>
  <si>
    <t>Equine Research Barn</t>
  </si>
  <si>
    <t>Pesticide Storage</t>
  </si>
  <si>
    <t>Machinery Storage Bldg-Agron Farm</t>
  </si>
  <si>
    <t>Machinery &amp; Equip Stor Shed - Agron</t>
  </si>
  <si>
    <t>Agronomy Department Barn</t>
  </si>
  <si>
    <t>Implement Shed West of Seedhouse</t>
  </si>
  <si>
    <t>Agronomy Drying Shed</t>
  </si>
  <si>
    <t>Sheet Metal Barn</t>
  </si>
  <si>
    <t>Sheet Metal Barn - USDA</t>
  </si>
  <si>
    <t>Sheet Metal Barn - SSSS - Agronomy</t>
  </si>
  <si>
    <t>Sheet Metal Barn - Weed Lab - USDA</t>
  </si>
  <si>
    <t>Sheet Metal Barn - Agronomy</t>
  </si>
  <si>
    <t>Soil Physics Building - USDA</t>
  </si>
  <si>
    <t>Rain Drop Tower Building - Agronomy</t>
  </si>
  <si>
    <t>Grain Drying Building - Agronomy</t>
  </si>
  <si>
    <t>USDA Growth Chamber Building</t>
  </si>
  <si>
    <t>Machine Storage Building</t>
  </si>
  <si>
    <t>Dairy Experimental Round Barns</t>
  </si>
  <si>
    <t>1101 West St Mary's Road, U</t>
  </si>
  <si>
    <t>Crop Science Research &amp; Educ. Ctr.</t>
  </si>
  <si>
    <t>New Calf Barn - Round Barns</t>
  </si>
  <si>
    <t>Brick Garage Lab - Round Barns</t>
  </si>
  <si>
    <t>Open Front Cattle Barn</t>
  </si>
  <si>
    <t>Rabbit Shelter</t>
  </si>
  <si>
    <t>Plant Pest Diagnostic Clinic</t>
  </si>
  <si>
    <t>Swine Finishing - Bldg A</t>
  </si>
  <si>
    <t>Swine Finishing - Bldg B</t>
  </si>
  <si>
    <t>Cage Layer House</t>
  </si>
  <si>
    <t>Brooding and Rearing House</t>
  </si>
  <si>
    <t>Animal Husbandry Poultry Res &amp; Gar</t>
  </si>
  <si>
    <t>Animal Husbandry Poulty Breeding Plt</t>
  </si>
  <si>
    <t>Dog Metabolism Unit</t>
  </si>
  <si>
    <t>Sheet Metal Poultry Shed</t>
  </si>
  <si>
    <t>Animal Husbandry Poultry Plant</t>
  </si>
  <si>
    <t>Animal Husbandry Poultry Barn</t>
  </si>
  <si>
    <t>Aluminum Poultry Shed</t>
  </si>
  <si>
    <t>Poultry Research Laying Facility</t>
  </si>
  <si>
    <t>Garage - Horticulture Field Lab</t>
  </si>
  <si>
    <t>Food Stor Shed-Hort Field Lab</t>
  </si>
  <si>
    <t>Canine Unit</t>
  </si>
  <si>
    <t>Grounds Storage Barn</t>
  </si>
  <si>
    <t>Storage Building - Pell Farm</t>
  </si>
  <si>
    <t>Pollinatarium</t>
  </si>
  <si>
    <t>Horticulture Field Research Lab</t>
  </si>
  <si>
    <t>Woody Ornamentals Greenhouse</t>
  </si>
  <si>
    <t>Animal Research Barn-Physl Res Lab</t>
  </si>
  <si>
    <t>Animal Genetics Pole Barn Storage</t>
  </si>
  <si>
    <t>Ammunition Storage - 3 Bldgs</t>
  </si>
  <si>
    <t>Physiology Res Lab-Garage West</t>
  </si>
  <si>
    <t>Physiology Res Lab-Garage East</t>
  </si>
  <si>
    <t>Animal Sci Supr Residence &amp; Garage</t>
  </si>
  <si>
    <t>Moorman Res Farm-South Barn</t>
  </si>
  <si>
    <t>Moorman Res Farm-Gate House</t>
  </si>
  <si>
    <t>Moorman Res Farm-NC-23</t>
  </si>
  <si>
    <t>Moorman Res Farm-Boar Barn</t>
  </si>
  <si>
    <t>Moorman Res Farm-Sow Barn</t>
  </si>
  <si>
    <t>Moorman Res Farm-Physiology Barn 2</t>
  </si>
  <si>
    <t>Moorman Res Farm-Physiology Barn 1</t>
  </si>
  <si>
    <t>Moorman Res Farm-1a</t>
  </si>
  <si>
    <t>Moorman Res Farm-2a</t>
  </si>
  <si>
    <t>Moorman Res Farm-3a and 4a</t>
  </si>
  <si>
    <t>Moorman Res Farm-5a</t>
  </si>
  <si>
    <t>Moorman Res Farm-Farrowing House</t>
  </si>
  <si>
    <t>Moorman Res Farm-1b</t>
  </si>
  <si>
    <t>Moorman Res Farm-2b</t>
  </si>
  <si>
    <t>Moorman Res Farm-3b</t>
  </si>
  <si>
    <t>Moorman Res Farm-4b</t>
  </si>
  <si>
    <t>Moorman Res Farm-5b</t>
  </si>
  <si>
    <t>Moorman Res Farm-Oxidatn Ditch Bldg</t>
  </si>
  <si>
    <t>Imported Swine Research Laboratory</t>
  </si>
  <si>
    <t>Moorman Res Farm-1c</t>
  </si>
  <si>
    <t>Moorman Res Farm-2c and 3c</t>
  </si>
  <si>
    <t>Moorman Res Farm-4c</t>
  </si>
  <si>
    <t>Moorman Res Farm-1d</t>
  </si>
  <si>
    <t>Moorman Res Farm-2d</t>
  </si>
  <si>
    <t>Moorman Res Farm-3d</t>
  </si>
  <si>
    <t>Machine Shed-Lincoln Ave Dairy</t>
  </si>
  <si>
    <t>New Calf Barn-Lincoln Ave Dairy</t>
  </si>
  <si>
    <t>New Bull Barn-Lincoln Ave Dairy</t>
  </si>
  <si>
    <t>Maternity Barn-Lincoln Ave Dairy</t>
  </si>
  <si>
    <t>Goat Barn-Lincoln Ave Dairy</t>
  </si>
  <si>
    <t>Dairy Herdsman's Cottage-L Ave Dairy</t>
  </si>
  <si>
    <t>South Barn and Calf House-LAD</t>
  </si>
  <si>
    <t>North Barn and Milk House-LAD</t>
  </si>
  <si>
    <t>Loafing Barn-Dairy Cat Mech Ctr-LAD</t>
  </si>
  <si>
    <t>Shop and Storage Building-LAD</t>
  </si>
  <si>
    <t>"T" Loafing Barn-Lincoln Ave Dairy</t>
  </si>
  <si>
    <t>Storage Shed-South Wright Ext-USDA</t>
  </si>
  <si>
    <t>Agronomy Field Laboratory-USDA</t>
  </si>
  <si>
    <t>Dairy Herdsman's Office-LAD</t>
  </si>
  <si>
    <t>Milking Parlor-Lincoln Ave Dairy</t>
  </si>
  <si>
    <t>Food Science Dry Processing Lab</t>
  </si>
  <si>
    <t>Feed Mixing Barn-Lincoln Ave Dairy</t>
  </si>
  <si>
    <t>Dairy Free Stall Barn-LAD</t>
  </si>
  <si>
    <t>Technology Commericialization Bldg</t>
  </si>
  <si>
    <t>Garage-Sheep Farm</t>
  </si>
  <si>
    <t>Intensive Care Nursery</t>
  </si>
  <si>
    <t>Scale House-Lincoln Ave Dairy</t>
  </si>
  <si>
    <t>Dairy Barn-South Race Street</t>
  </si>
  <si>
    <t>Implement Shed</t>
  </si>
  <si>
    <t>Forest Science Garage - S Race St</t>
  </si>
  <si>
    <t>Implement Shed-Ag Eng-S Race St</t>
  </si>
  <si>
    <t>Agricultural Eng Storage-S Race St</t>
  </si>
  <si>
    <t>Implement Shed-Forest Sci-S Race St</t>
  </si>
  <si>
    <t>Downes Annex</t>
  </si>
  <si>
    <t>Southwest Barn-Vet Med-S Race St</t>
  </si>
  <si>
    <t>Northwest Barn-Vet Med-S Race St</t>
  </si>
  <si>
    <t>Supervisor's Residence-Swine Res Ctr</t>
  </si>
  <si>
    <t>Veterinary Res Farm-Farrowing House</t>
  </si>
  <si>
    <t>Geophysical Observatory-Hse Grein Fm</t>
  </si>
  <si>
    <t>Veterinary Res Farm-Hog Barn</t>
  </si>
  <si>
    <t>Veterinary Res Farm-Poultry Barn</t>
  </si>
  <si>
    <t>Veterinary Res Farm-Clinical Res Bar</t>
  </si>
  <si>
    <t>Veterinary Res Farm-Isolation Bldg</t>
  </si>
  <si>
    <t>Veterinary Res Farm-Locker Room Bldg</t>
  </si>
  <si>
    <t>Veterinary Res Farm-Radioactive R B</t>
  </si>
  <si>
    <t>Corn Crib</t>
  </si>
  <si>
    <t>Veterinary Res Farm-Pathological Inc</t>
  </si>
  <si>
    <t>Agriculture Engineering Research #1</t>
  </si>
  <si>
    <t>Structures Physiology Laboratory</t>
  </si>
  <si>
    <t>Free Stall Barn-Lincoln Ave Dairy</t>
  </si>
  <si>
    <t>Veterinary Res Farm-Horse Shelter</t>
  </si>
  <si>
    <t>USDA Soybean Laboratory</t>
  </si>
  <si>
    <t>Service Building - Pell Farm</t>
  </si>
  <si>
    <t>Garage - Pell Farm</t>
  </si>
  <si>
    <t>Fruit Building - Pell Farm</t>
  </si>
  <si>
    <t>Apiary Building - Pell Farm</t>
  </si>
  <si>
    <t>Machine Storage Building - Pell Farm</t>
  </si>
  <si>
    <t>Agriculture Engineering Research #2</t>
  </si>
  <si>
    <t>Vegetable Research Farm - Garage</t>
  </si>
  <si>
    <t>Machinery Storage Building</t>
  </si>
  <si>
    <t>Machinery Storage Building #2</t>
  </si>
  <si>
    <t>Grein Farm - Barn</t>
  </si>
  <si>
    <t>Grein Farm - Storage Shed 1</t>
  </si>
  <si>
    <t>Grein Farm - Storage Shed 2</t>
  </si>
  <si>
    <t>Grein Farm - E E Storage Shed</t>
  </si>
  <si>
    <t>Soybean Damage Lab - An Eng Farm</t>
  </si>
  <si>
    <t>Soybean Research - Agronomy Farm</t>
  </si>
  <si>
    <t>Pomology Storage Bldg - Pell Farm</t>
  </si>
  <si>
    <t>Poultry Isolation Unit - Vet Res Far</t>
  </si>
  <si>
    <t>Confinement Beef Cow Barn</t>
  </si>
  <si>
    <t>Dry Cow Free - Stall Barn</t>
  </si>
  <si>
    <t>Heifer Shed - Lincoln Avenue Dairy</t>
  </si>
  <si>
    <t>Solids Separation Unit - LAD</t>
  </si>
  <si>
    <t>Free Stall Pole Building - LAD</t>
  </si>
  <si>
    <t>Supervisor's Residence - Beef</t>
  </si>
  <si>
    <t>Cruse Farm Pump Station</t>
  </si>
  <si>
    <t>Nematology Storage Building</t>
  </si>
  <si>
    <t>Acid Rain Field Building</t>
  </si>
  <si>
    <t>Cruse Farm Storage Building</t>
  </si>
  <si>
    <t>Vet Res Farm-Dog Housing Unit</t>
  </si>
  <si>
    <t>Vet Res Farm-Swine Finishing Bldg</t>
  </si>
  <si>
    <t>Vet Res Farm-Swine Farrowing &amp; Nursy</t>
  </si>
  <si>
    <t>Vet Res Farm-Dog Small Ruminant Bldg</t>
  </si>
  <si>
    <t>Vet Res Farm-Swine Gestation Unit</t>
  </si>
  <si>
    <t>Vet Res Farm-Service Building</t>
  </si>
  <si>
    <t>Vet Res Farm-Cattle Confinement Fac</t>
  </si>
  <si>
    <t>Beef Cow Facility</t>
  </si>
  <si>
    <t>Beef Cow Facility-Cattle Wkg Shltr</t>
  </si>
  <si>
    <t>Beef Cow Facility-Hay Storage</t>
  </si>
  <si>
    <t>Vegetable Crops Shop &amp; Stor Bldg</t>
  </si>
  <si>
    <t>Agricultural/PPFM Warehouse Stor A</t>
  </si>
  <si>
    <t>Engineering Warehouse Stor B</t>
  </si>
  <si>
    <t>Engineering Warehouse Stor C</t>
  </si>
  <si>
    <t>Electrical Eng Stor Bldg</t>
  </si>
  <si>
    <t>Implement Storage Bldg-LAD</t>
  </si>
  <si>
    <t>Feed Loading-Lincoln Ave Dairy</t>
  </si>
  <si>
    <t>Large Heifer Rearing-LAD</t>
  </si>
  <si>
    <t>Small Heifer Rearing-LAD</t>
  </si>
  <si>
    <t>Water Survey Warehouse</t>
  </si>
  <si>
    <t>Aeronomy Field Station</t>
  </si>
  <si>
    <t>Laser - Radar Facility</t>
  </si>
  <si>
    <t>Swine Res Ctr-Generator Bldg</t>
  </si>
  <si>
    <t>Swine Res Ctr-Headquarters Bldg</t>
  </si>
  <si>
    <t>Swine Res Ctr-Feed Center</t>
  </si>
  <si>
    <t>Swine Res Ctr-Isolation Bldg</t>
  </si>
  <si>
    <t>Swine Res Ctr-Nursery</t>
  </si>
  <si>
    <t>Swine Res Ctr-Growing Bldg #1</t>
  </si>
  <si>
    <t>Swine Res Ctr-Growing Bldg #2</t>
  </si>
  <si>
    <t>Swine Res Ctr-Finishing Bldg #1</t>
  </si>
  <si>
    <t>Metal Storage Building</t>
  </si>
  <si>
    <t>Illini Union Warehouse</t>
  </si>
  <si>
    <t>Core Storage Building</t>
  </si>
  <si>
    <t>O&amp;M Storage Building</t>
  </si>
  <si>
    <t>Agriculture Storage Building</t>
  </si>
  <si>
    <t>Modular Infectious Dis Cont Bldg #1</t>
  </si>
  <si>
    <t>Modular Infectious Dis Cont Bldg #2</t>
  </si>
  <si>
    <t>Commodities Storage Building</t>
  </si>
  <si>
    <t>Wildlife Building</t>
  </si>
  <si>
    <t>Pest Management Laboratory</t>
  </si>
  <si>
    <t>Horse Receiving Barn</t>
  </si>
  <si>
    <t>Swine Reseach Center Shop</t>
  </si>
  <si>
    <t>Forbes Natural History Building</t>
  </si>
  <si>
    <t>Z Building</t>
  </si>
  <si>
    <t>Illini Union Warehouse #2</t>
  </si>
  <si>
    <t>Technology Plaza</t>
  </si>
  <si>
    <t>1902 Fox Drive</t>
  </si>
  <si>
    <t>Dairy Free Stall Barn</t>
  </si>
  <si>
    <t>CERL-Pole Barn 11</t>
  </si>
  <si>
    <t>Hay Storage Building</t>
  </si>
  <si>
    <t>1011 W University</t>
  </si>
  <si>
    <t>Enterprise Works @ Illinois</t>
  </si>
  <si>
    <t>CERL- Tess Building</t>
  </si>
  <si>
    <t>CERL- Solar House 6</t>
  </si>
  <si>
    <t>CERL- Chemical Storage Bldg. 7</t>
  </si>
  <si>
    <t>CERL-Incinerator Building 8</t>
  </si>
  <si>
    <t>CERL- Utilities Building 9</t>
  </si>
  <si>
    <t>CERL- Goam Panel Building 12</t>
  </si>
  <si>
    <t>CERL-Tess Annex 13</t>
  </si>
  <si>
    <t>CERL-Greenhouse</t>
  </si>
  <si>
    <t>CERL-South Hall</t>
  </si>
  <si>
    <t>CERL-UCHI</t>
  </si>
  <si>
    <t>CERL-North Hall</t>
  </si>
  <si>
    <t>Schnabel Lab</t>
  </si>
  <si>
    <t>203 w. Curtis Rd</t>
  </si>
  <si>
    <t>513 W. Curtis Rd</t>
  </si>
  <si>
    <t>Water Survey Shop &amp; Equipment Building #11</t>
  </si>
  <si>
    <t>Gregory Place 1</t>
  </si>
  <si>
    <t>Beef Cattle and Sheep Field Laboratory</t>
  </si>
  <si>
    <t>South Farms Equipment Shed</t>
  </si>
  <si>
    <t>South Farms Sheep Barn</t>
  </si>
  <si>
    <t>South Farms Manure Shed</t>
  </si>
  <si>
    <t>South Farms Feed Mixing</t>
  </si>
  <si>
    <t>South Farms Bunkers</t>
  </si>
  <si>
    <t>South Farms Cow Pens #1</t>
  </si>
  <si>
    <t>South Farms Cow Pens #2</t>
  </si>
  <si>
    <t>SF Calving-Isolation-Work Area</t>
  </si>
  <si>
    <t>Sourth Farms Heifer/Bull Barn #1</t>
  </si>
  <si>
    <t>South Farms Heifer/Bull Barn #2</t>
  </si>
  <si>
    <t>South Farms Commodity Shed</t>
  </si>
  <si>
    <t>South Farms Hay Storage</t>
  </si>
  <si>
    <t>South Farms Group Feeder Barn #1</t>
  </si>
  <si>
    <t>South Farms Group Feeder Barn #2</t>
  </si>
  <si>
    <t>South Farms Isolation-Work Area</t>
  </si>
  <si>
    <t>South Farm Individual Feeder Barn #1</t>
  </si>
  <si>
    <t>South Farms Individual Feeder Barn #2</t>
  </si>
  <si>
    <t>South Farms Metabolism</t>
  </si>
  <si>
    <t>Bee Research Facility</t>
  </si>
  <si>
    <t>FSI - Hazmat Storage Building</t>
  </si>
  <si>
    <t>FSI - Storage Building</t>
  </si>
  <si>
    <t>Wassaja Hall</t>
  </si>
  <si>
    <t>Center for Wounded Veterans in Higher Education</t>
  </si>
  <si>
    <t>$0.00</t>
  </si>
  <si>
    <t>$18,896.06</t>
  </si>
  <si>
    <t>$185,101.56</t>
  </si>
  <si>
    <t>$188,381.36</t>
  </si>
  <si>
    <t>$157,651.43</t>
  </si>
  <si>
    <t>$128,320.85</t>
  </si>
  <si>
    <t>$125,631.48</t>
  </si>
  <si>
    <t>$116,575.52</t>
  </si>
  <si>
    <t>$134,507.72</t>
  </si>
  <si>
    <t>$115,821.60</t>
  </si>
  <si>
    <t>$2,036.51</t>
  </si>
  <si>
    <t>$19,296.11</t>
  </si>
  <si>
    <t>$17,602.12</t>
  </si>
  <si>
    <t>$15,159.51</t>
  </si>
  <si>
    <t>$22,561.68</t>
  </si>
  <si>
    <t>$23,795.79</t>
  </si>
  <si>
    <t>$20,855.50</t>
  </si>
  <si>
    <t>$24,042.01</t>
  </si>
  <si>
    <t>$17,676.64</t>
  </si>
  <si>
    <t>Eichelberger Field - Locker Room</t>
  </si>
  <si>
    <t>Illinois Field - Locker Room</t>
  </si>
  <si>
    <t>LARGE</t>
  </si>
  <si>
    <t>MEDIUM</t>
  </si>
  <si>
    <t>SMALL</t>
  </si>
  <si>
    <t>UNKNOWN</t>
  </si>
  <si>
    <t>Rehabilitation Education Center (DRES)</t>
  </si>
  <si>
    <t>Electrical Energy Use per square foot</t>
  </si>
  <si>
    <t>MWh/year</t>
  </si>
  <si>
    <t>year</t>
  </si>
  <si>
    <t>Forecast(MWh/year)</t>
  </si>
  <si>
    <t>Lower Confidence Bound(MWh/year)</t>
  </si>
  <si>
    <t>Upper Confidence Bound(MWh/year)</t>
  </si>
  <si>
    <t>Gross Square Footage</t>
  </si>
  <si>
    <t>Electrical Energy Use in 2016 (kWh)</t>
  </si>
  <si>
    <t>Electrical Energy Use per ft²</t>
  </si>
  <si>
    <t>Initial Review Comments by ARC</t>
  </si>
  <si>
    <t xml:space="preserve">O = Okay, has potential, there are some existing </t>
  </si>
  <si>
    <t>Ag Engineering Sciences Building</t>
  </si>
  <si>
    <t>x = not recommended</t>
  </si>
  <si>
    <t>Everitt Laboratory</t>
  </si>
  <si>
    <t xml:space="preserve">O - Okay, there has been a study completed for this site </t>
  </si>
  <si>
    <t>Rehabilitation Education Center</t>
  </si>
  <si>
    <t>Additional solar energy generation planned</t>
  </si>
  <si>
    <t>Garage &amp; Carpool</t>
  </si>
  <si>
    <t>Type of Roof</t>
  </si>
  <si>
    <t>Additional Comments</t>
  </si>
  <si>
    <t>East roof was redone 10-12 years ago; Center section has less sun</t>
  </si>
  <si>
    <t>Flat roof; Metal deck</t>
  </si>
  <si>
    <t>They have solar thermal now; Solar PV is a good idea; Some parts of the roof are 10-15 years old, however there are new parts (6 years old) which could definitely hold the panels.</t>
  </si>
  <si>
    <t>New roof therefore suitable to hold panels</t>
  </si>
  <si>
    <t>Majority flat roof; Metal deck</t>
  </si>
  <si>
    <t>Rubber roof about 8-10 years old therefore suitable</t>
  </si>
  <si>
    <t>Some areas are good, however some seem to be in a bad shape</t>
  </si>
  <si>
    <t>However, granular therefore not recommended for solar</t>
  </si>
  <si>
    <t>Decently good condition; could look at ARC's design of erecting a steel frame to hold solar thermal</t>
  </si>
  <si>
    <t>LAC and SAC have new flat roofs which could be potential candidates for solar</t>
  </si>
  <si>
    <t>However not very new and therefore may not be suitable</t>
  </si>
  <si>
    <t>Good roof for solar installation; Brand new TPO by Housing</t>
  </si>
  <si>
    <t>Additional solar already planned therefore a good candidate</t>
  </si>
  <si>
    <t>Half angled and half flat</t>
  </si>
  <si>
    <t>Shading may be a problem with the tiered roof levels; One section was re-roofed; Other parts are very old and require re-roofing</t>
  </si>
  <si>
    <t>Potential shading from trees in the North; Fairly new roof but has a lot of mechanical equipment on it</t>
  </si>
  <si>
    <t>Post construction maybe a good candidate in the future</t>
  </si>
  <si>
    <t>Flat</t>
  </si>
  <si>
    <t>Check plans for NCPD solar</t>
  </si>
  <si>
    <t>Roof barely keeps water away; Requires new roofing; Not a suitable option for solar</t>
  </si>
  <si>
    <t>3/4 Flat; 1/4 south facing angled</t>
  </si>
  <si>
    <t>For historic preservaion issues, not a good choice</t>
  </si>
  <si>
    <t>Major remodelling and addition is in the pipeline</t>
  </si>
  <si>
    <t>Has old and new sections mixed up, therefore not a good choice</t>
  </si>
  <si>
    <t>May have similar issues like Krannert in terms of acoustics; Roof replacement in the pipeline therefore not a good option</t>
  </si>
  <si>
    <t>Has mechanical equipment; the central raised section may cause shading issues</t>
  </si>
  <si>
    <t>ECE building is planning to use already therefore a good option</t>
  </si>
  <si>
    <t>Rubber roof and in good shape therefore a good candidate</t>
  </si>
  <si>
    <t>Re-roofing may be required</t>
  </si>
  <si>
    <t>Fairly new roof; Shading from trees around maybe an issue</t>
  </si>
  <si>
    <t>Fairly new roof (8-10 years old) and in good shape</t>
  </si>
  <si>
    <t>ESCO project may use majority of the available roof therefore not a good option</t>
  </si>
  <si>
    <t>Good roof with Housing's new TPO</t>
  </si>
  <si>
    <r>
      <t>2200 m</t>
    </r>
    <r>
      <rPr>
        <sz val="9"/>
        <color theme="4" tint="-0.499984740745262"/>
        <rFont val="Calibri"/>
        <family val="2"/>
      </rPr>
      <t>² of flat roof, 4800 m² south facing curved dome roof</t>
    </r>
  </si>
  <si>
    <t>Potential Solar Generation (kWh/year)</t>
  </si>
  <si>
    <t>Available Roof Area (ft²)</t>
  </si>
  <si>
    <t>Potential Annual Solar Generation (MWh)</t>
  </si>
  <si>
    <t>Electrical &amp; Computer Engineering</t>
  </si>
  <si>
    <t>Already planning solar on rooftop therefore good candidate</t>
  </si>
  <si>
    <t>O = Okay, already planned</t>
  </si>
  <si>
    <t>Location</t>
  </si>
  <si>
    <t>Annual generation (MWh)</t>
  </si>
  <si>
    <t>Additional solar on Business Instructional Facility</t>
  </si>
  <si>
    <t>unknown</t>
  </si>
  <si>
    <t>NCPD roof &amp; structure</t>
  </si>
  <si>
    <t>ECE rooftop</t>
  </si>
  <si>
    <t>Disability Resources &amp; Educational Services</t>
  </si>
  <si>
    <t>Garage and Carpool</t>
  </si>
  <si>
    <t>TOTAL</t>
  </si>
  <si>
    <t>Year</t>
  </si>
  <si>
    <t>Name-plate Capacity (MW)</t>
  </si>
  <si>
    <t>FY10</t>
  </si>
  <si>
    <t>FY13</t>
  </si>
  <si>
    <t>Building Research Council</t>
  </si>
  <si>
    <t>Re_home</t>
  </si>
  <si>
    <t>FY14</t>
  </si>
  <si>
    <t>ARC solar thermal</t>
  </si>
  <si>
    <t>FY16</t>
  </si>
  <si>
    <t>Solar Farm</t>
  </si>
  <si>
    <t>Total</t>
  </si>
  <si>
    <t>FY17</t>
  </si>
  <si>
    <t>Annual Potential Generation (MWh)</t>
  </si>
  <si>
    <t>Architecture Review Committee</t>
  </si>
  <si>
    <t>2200 m² of flat roof, 4800 m² south facing curved dome roof</t>
  </si>
  <si>
    <t>Building Rooftop Type</t>
  </si>
  <si>
    <t>Can we include your building in this project propsal?</t>
  </si>
  <si>
    <t>yes</t>
  </si>
  <si>
    <t>Support the iCAP</t>
  </si>
  <si>
    <t>Reduce energy bills</t>
  </si>
  <si>
    <t>Student perception improves; at least generate some of their own energy</t>
  </si>
  <si>
    <t>Departmental luxury; Reduce energy bills</t>
  </si>
  <si>
    <t>Employee pride; shared ownership towards campus' sustainability goals</t>
  </si>
  <si>
    <t>Step closer to net-zero; Reduce enery bills</t>
  </si>
  <si>
    <t>Student perception improves; At least generate some of their own energy</t>
  </si>
  <si>
    <t>Marketing benefits; Benefits to NRES and Crop Sciences</t>
  </si>
  <si>
    <t>Reduce energy bills; Contributing to the overall campus goals</t>
  </si>
  <si>
    <t>Reduce energy bills; Improve student perception; More marketable to donors and students</t>
  </si>
  <si>
    <t>What benefits do you see for your department from having rooftop solar?</t>
  </si>
  <si>
    <t>What resources can you contribute towards this effort?</t>
  </si>
  <si>
    <t>Human resource - willing to invest time, be involved in discussions, etc.</t>
  </si>
  <si>
    <t>Some monetory help; Human resources and involvement during RFP process</t>
  </si>
  <si>
    <t>Finances can be reviewed on case-to-case basis; Want a more concrete plan to commit to any resources</t>
  </si>
  <si>
    <t>Will be funded by unit</t>
  </si>
  <si>
    <t>Financial resources as applicable</t>
  </si>
  <si>
    <t>Willing to put solar but SSC not willing to fund "coal/dirty fuel plant"</t>
  </si>
  <si>
    <t>Has green roofs and the whole roof can be used</t>
  </si>
  <si>
    <t>New floor addition</t>
  </si>
  <si>
    <t>Potential roof damage from panels; How to lay new roofs; Downstream costs from the department; Roof belongs to F&amp;S; New floor addition being planned; 2 storey HVAC leaks in the atrium space; Small sections are shaded</t>
  </si>
  <si>
    <t>Commissioned; Installation to be completed and generation to begin in Summer 2017</t>
  </si>
  <si>
    <t>The center has a steel structural unit - screen with rooftop units; Roof has differential elvels that might affect shading; Weston Hall shades some portions of the roof</t>
  </si>
  <si>
    <t>Solar PV installation should not shade the neighbouring murrow plots since the addition of a fourth floor was denied on account of shading over the murrow plots</t>
  </si>
  <si>
    <t>The roof is multi-floored i.e. varies in height; The lighter area is a relatively newer roof</t>
  </si>
  <si>
    <t>Unaware of the long term library stacks' plan; Avoid the roof hatch area; There are parapets between vaults 2 and 3; HVAC equipment is present on the roof; Is there a potential impact on neighbours?</t>
  </si>
  <si>
    <t>Protect the greenhouses from potential shading due to panels; Not a completely flat roof and therefore shading may occur; The building requires a new roof; Equipment being maintained on the roof requires access; Greenhouses are sprayed on in the spring - could this affect the panels?</t>
  </si>
  <si>
    <t xml:space="preserve">It is not a completely flat roof; Cannot put panels where trees shade the roof OR get rid of the trees on account for installin solar PV; Roof was redone in 2008 and is fairly new; A layer of dust typically forms on the cars due to the neighbouring power plant - could be a maintenance issue for the panels; </t>
  </si>
  <si>
    <t>There will be additions on the rooftop in the future to make the facility world-class; Design work may begin by 2020; may not be feasible for FY20 but definitely for FY25 iCAP plan; Possibility of solar thermal on the smaller facilities is a welcome idea</t>
  </si>
  <si>
    <t>Has a concrete deck; Avoid the lower roofs for asthetic reasons; Only the top 3 sections are feasible for solar PV</t>
  </si>
  <si>
    <t>Are there building specific needs we should be aware of? (concerns that need to be addressed)</t>
  </si>
  <si>
    <t>Questions for Building Stakeholders</t>
  </si>
  <si>
    <t>The roof is multi-floored i.e. varies in height; Require access for roof-repair work; There is a rubber+rock layer on the roof; The roof has previously caused some problems; There is HVAC equipment on the roof; The solar thermal in ARC has been over designed, therefore avoid this mistake with PV; Concerned with putting panels in the east side due to wooden floors</t>
  </si>
  <si>
    <t>TOTAL CAMPUS ENERGY USE (kWH)</t>
  </si>
  <si>
    <t>(MWh)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</si>
</sst>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333333"/>
      <name val="Calibri"/>
      <family val="2"/>
      <scheme val="minor"/>
    </font>
    <font>
      <sz val="12"/>
      <color rgb="FF333333"/>
      <name val="Trebuchet MS"/>
      <family val="2"/>
    </font>
    <font>
      <b/>
      <sz val="10"/>
      <color theme="1"/>
      <name val="Calibri"/>
      <family val="2"/>
      <scheme val="minor"/>
    </font>
    <font>
      <sz val="10"/>
      <color theme="1"/>
      <name val="Calibri"/>
      <family val="2"/>
      <scheme val="minor"/>
    </font>
    <font>
      <sz val="9"/>
      <color theme="1"/>
      <name val="Calibri"/>
      <family val="2"/>
      <scheme val="minor"/>
    </font>
    <font>
      <b/>
      <sz val="9"/>
      <color theme="4" tint="-0.499984740745262"/>
      <name val="Calibri"/>
      <family val="2"/>
      <scheme val="minor"/>
    </font>
    <font>
      <sz val="9"/>
      <color theme="4" tint="-0.499984740745262"/>
      <name val="Calibri"/>
      <family val="2"/>
      <scheme val="minor"/>
    </font>
    <font>
      <sz val="9"/>
      <color theme="4" tint="-0.499984740745262"/>
      <name val="Calibri"/>
      <family val="2"/>
    </font>
    <font>
      <b/>
      <sz val="11"/>
      <color theme="4" tint="-0.499984740745262"/>
      <name val="Calibri"/>
      <family val="2"/>
      <scheme val="minor"/>
    </font>
    <font>
      <sz val="11"/>
      <color theme="4" tint="-0.499984740745262"/>
      <name val="Calibri"/>
      <family val="2"/>
      <scheme val="minor"/>
    </font>
    <font>
      <b/>
      <sz val="10.5"/>
      <color theme="4" tint="-0.499984740745262"/>
      <name val="Calibri"/>
      <family val="2"/>
      <scheme val="minor"/>
    </font>
    <font>
      <sz val="10.5"/>
      <color theme="4" tint="-0.499984740745262"/>
      <name val="Calibri"/>
      <family val="2"/>
      <scheme val="minor"/>
    </font>
    <font>
      <b/>
      <sz val="9"/>
      <color theme="1"/>
      <name val="Calibri"/>
      <family val="2"/>
      <scheme val="minor"/>
    </font>
    <font>
      <b/>
      <sz val="12"/>
      <color theme="1"/>
      <name val="Calibri"/>
      <family val="2"/>
      <scheme val="minor"/>
    </font>
    <font>
      <sz val="12"/>
      <color theme="1"/>
      <name val="Calibri"/>
      <family val="2"/>
      <scheme val="minor"/>
    </font>
  </fonts>
  <fills count="4">
    <fill>
      <patternFill patternType="none"/>
    </fill>
    <fill>
      <patternFill patternType="gray125"/>
    </fill>
    <fill>
      <patternFill patternType="solid">
        <fgColor rgb="FFEEEEEE"/>
        <bgColor indexed="64"/>
      </patternFill>
    </fill>
    <fill>
      <patternFill patternType="solid">
        <fgColor rgb="FFB5CFFE"/>
        <bgColor indexed="64"/>
      </patternFill>
    </fill>
  </fills>
  <borders count="11">
    <border>
      <left/>
      <right/>
      <top/>
      <bottom/>
      <diagonal/>
    </border>
    <border>
      <left style="medium">
        <color rgb="FF4667A5"/>
      </left>
      <right style="medium">
        <color rgb="FF4667A5"/>
      </right>
      <top style="medium">
        <color rgb="FF4667A5"/>
      </top>
      <bottom style="medium">
        <color rgb="FF4667A5"/>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134">
    <xf numFmtId="0" fontId="0" fillId="0" borderId="0" xfId="0"/>
    <xf numFmtId="0" fontId="0" fillId="0" borderId="0" xfId="0" applyFill="1" applyBorder="1"/>
    <xf numFmtId="0" fontId="3" fillId="0" borderId="0" xfId="0" applyFont="1" applyFill="1" applyBorder="1"/>
    <xf numFmtId="0" fontId="0" fillId="0" borderId="0" xfId="0" applyFont="1" applyFill="1" applyBorder="1"/>
    <xf numFmtId="0" fontId="4" fillId="0" borderId="0" xfId="0" applyFont="1" applyFill="1" applyBorder="1"/>
    <xf numFmtId="0" fontId="3" fillId="0" borderId="0" xfId="0" applyFont="1" applyFill="1" applyBorder="1" applyAlignment="1">
      <alignment vertical="center" wrapText="1"/>
    </xf>
    <xf numFmtId="0" fontId="5" fillId="3" borderId="1" xfId="0" applyFont="1" applyFill="1" applyBorder="1" applyAlignment="1">
      <alignment horizontal="center" vertical="center" wrapText="1"/>
    </xf>
    <xf numFmtId="0" fontId="5" fillId="2" borderId="1" xfId="0" applyFont="1" applyFill="1" applyBorder="1" applyAlignment="1">
      <alignment vertical="center" wrapText="1"/>
    </xf>
    <xf numFmtId="4" fontId="5" fillId="2" borderId="1" xfId="0" applyNumberFormat="1" applyFont="1" applyFill="1" applyBorder="1" applyAlignment="1">
      <alignment horizontal="right" vertical="center" wrapText="1"/>
    </xf>
    <xf numFmtId="3" fontId="0" fillId="0" borderId="0" xfId="0" applyNumberFormat="1"/>
    <xf numFmtId="0" fontId="5" fillId="2" borderId="1" xfId="0" applyFont="1" applyFill="1" applyBorder="1" applyAlignment="1">
      <alignment horizontal="right" vertical="center" wrapText="1"/>
    </xf>
    <xf numFmtId="2" fontId="5" fillId="2" borderId="1" xfId="0" applyNumberFormat="1" applyFont="1" applyFill="1" applyBorder="1" applyAlignment="1">
      <alignment horizontal="right" vertical="center" wrapText="1"/>
    </xf>
    <xf numFmtId="2" fontId="0" fillId="0" borderId="0" xfId="0" applyNumberFormat="1"/>
    <xf numFmtId="0" fontId="3" fillId="0" borderId="0" xfId="0" applyFont="1" applyFill="1" applyBorder="1" applyAlignment="1">
      <alignment horizontal="left" vertical="center" wrapText="1"/>
    </xf>
    <xf numFmtId="3" fontId="3" fillId="0" borderId="0" xfId="0" applyNumberFormat="1" applyFont="1" applyFill="1" applyBorder="1" applyAlignment="1">
      <alignment vertical="center" wrapText="1"/>
    </xf>
    <xf numFmtId="3" fontId="4" fillId="0" borderId="0" xfId="0" applyNumberFormat="1" applyFont="1" applyFill="1" applyBorder="1" applyAlignment="1">
      <alignment horizontal="right" vertical="center" wrapText="1"/>
    </xf>
    <xf numFmtId="3" fontId="0" fillId="0" borderId="0" xfId="0" applyNumberFormat="1" applyFont="1" applyFill="1" applyBorder="1" applyAlignment="1">
      <alignment horizontal="right"/>
    </xf>
    <xf numFmtId="0" fontId="0" fillId="0" borderId="0" xfId="0" applyFont="1" applyFill="1" applyBorder="1" applyAlignment="1">
      <alignment horizontal="left"/>
    </xf>
    <xf numFmtId="0" fontId="0" fillId="0" borderId="0" xfId="0" applyFont="1" applyFill="1" applyBorder="1" applyAlignment="1">
      <alignment wrapText="1"/>
    </xf>
    <xf numFmtId="3" fontId="4" fillId="0" borderId="0" xfId="0" applyNumberFormat="1" applyFont="1" applyFill="1" applyBorder="1" applyAlignment="1">
      <alignment horizontal="right"/>
    </xf>
    <xf numFmtId="4" fontId="5" fillId="0" borderId="0" xfId="0" applyNumberFormat="1" applyFont="1" applyFill="1" applyBorder="1" applyAlignment="1">
      <alignment horizontal="right" vertical="center" wrapText="1"/>
    </xf>
    <xf numFmtId="3" fontId="5" fillId="0" borderId="0" xfId="0" applyNumberFormat="1" applyFont="1" applyFill="1" applyBorder="1" applyAlignment="1">
      <alignment horizontal="righ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right" vertical="center" wrapText="1"/>
    </xf>
    <xf numFmtId="0" fontId="3" fillId="0" borderId="0" xfId="0" applyFont="1" applyFill="1" applyBorder="1" applyAlignment="1">
      <alignment horizontal="left"/>
    </xf>
    <xf numFmtId="0" fontId="4" fillId="0" borderId="0" xfId="0" applyFont="1" applyFill="1" applyBorder="1" applyAlignment="1">
      <alignment horizontal="center" vertical="center" wrapText="1"/>
    </xf>
    <xf numFmtId="3" fontId="3" fillId="0" borderId="0" xfId="0" applyNumberFormat="1" applyFont="1" applyFill="1" applyBorder="1" applyAlignment="1">
      <alignment horizontal="right"/>
    </xf>
    <xf numFmtId="0" fontId="0" fillId="0" borderId="0" xfId="0" applyFill="1" applyBorder="1" applyAlignment="1">
      <alignment horizontal="left"/>
    </xf>
    <xf numFmtId="3" fontId="0" fillId="0" borderId="0" xfId="0" applyNumberFormat="1" applyFill="1" applyBorder="1" applyAlignment="1">
      <alignment horizontal="right"/>
    </xf>
    <xf numFmtId="3" fontId="5" fillId="0" borderId="0" xfId="0" applyNumberFormat="1" applyFont="1" applyFill="1" applyBorder="1" applyAlignment="1">
      <alignment horizontal="center" vertical="center" wrapText="1"/>
    </xf>
    <xf numFmtId="3" fontId="4" fillId="0" borderId="0" xfId="0" applyNumberFormat="1" applyFont="1" applyFill="1" applyBorder="1" applyAlignment="1">
      <alignment horizontal="center" vertical="center" wrapText="1"/>
    </xf>
    <xf numFmtId="3" fontId="0" fillId="0" borderId="0" xfId="0" applyNumberFormat="1" applyFill="1" applyBorder="1"/>
    <xf numFmtId="1" fontId="0" fillId="0" borderId="0" xfId="0" applyNumberFormat="1" applyFont="1" applyFill="1" applyBorder="1"/>
    <xf numFmtId="1" fontId="0" fillId="0" borderId="0" xfId="0" applyNumberFormat="1" applyFont="1" applyFill="1" applyBorder="1" applyAlignment="1">
      <alignment horizontal="center"/>
    </xf>
    <xf numFmtId="164" fontId="0" fillId="0" borderId="0" xfId="1" applyNumberFormat="1" applyFont="1" applyFill="1" applyBorder="1" applyAlignment="1">
      <alignment horizontal="center"/>
    </xf>
    <xf numFmtId="1" fontId="3" fillId="0" borderId="0" xfId="0" applyNumberFormat="1" applyFont="1" applyFill="1" applyBorder="1"/>
    <xf numFmtId="1" fontId="3" fillId="0" borderId="0" xfId="0" applyNumberFormat="1" applyFont="1" applyFill="1" applyBorder="1" applyAlignment="1">
      <alignment horizontal="center"/>
    </xf>
    <xf numFmtId="164" fontId="3" fillId="0" borderId="0" xfId="1" applyNumberFormat="1" applyFont="1" applyFill="1" applyBorder="1" applyAlignment="1">
      <alignment horizontal="center"/>
    </xf>
    <xf numFmtId="0" fontId="3" fillId="0" borderId="0" xfId="0" applyFont="1" applyFill="1" applyBorder="1" applyAlignment="1">
      <alignment wrapText="1"/>
    </xf>
    <xf numFmtId="0" fontId="3" fillId="0" borderId="0" xfId="0" applyFont="1" applyFill="1" applyBorder="1" applyAlignment="1">
      <alignment horizontal="center"/>
    </xf>
    <xf numFmtId="164" fontId="2" fillId="0" borderId="0" xfId="1" applyNumberFormat="1" applyFont="1" applyFill="1" applyBorder="1" applyAlignment="1">
      <alignment horizontal="center" vertical="center" wrapText="1"/>
    </xf>
    <xf numFmtId="0" fontId="4" fillId="0" borderId="0" xfId="0" applyFont="1" applyFill="1" applyBorder="1" applyAlignment="1">
      <alignment vertical="center" wrapText="1"/>
    </xf>
    <xf numFmtId="0" fontId="0" fillId="0" borderId="0" xfId="0" applyFill="1" applyBorder="1" applyAlignment="1">
      <alignment wrapText="1"/>
    </xf>
    <xf numFmtId="0" fontId="2" fillId="0" borderId="0" xfId="0" applyFont="1" applyFill="1" applyBorder="1"/>
    <xf numFmtId="0" fontId="0" fillId="0" borderId="0" xfId="0" applyNumberFormat="1"/>
    <xf numFmtId="0" fontId="6"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vertical="center" wrapText="1"/>
    </xf>
    <xf numFmtId="1" fontId="7" fillId="0" borderId="0" xfId="0" applyNumberFormat="1" applyFont="1" applyAlignment="1">
      <alignment vertical="center" wrapText="1"/>
    </xf>
    <xf numFmtId="0" fontId="7" fillId="0" borderId="0" xfId="0" applyFont="1" applyAlignment="1">
      <alignment vertical="center" wrapText="1"/>
    </xf>
    <xf numFmtId="3" fontId="7" fillId="0" borderId="0" xfId="0" applyNumberFormat="1" applyFont="1" applyAlignment="1">
      <alignment vertical="center" wrapText="1"/>
    </xf>
    <xf numFmtId="0" fontId="10" fillId="0" borderId="0" xfId="0" applyFont="1" applyBorder="1" applyAlignment="1">
      <alignment vertical="center" wrapText="1"/>
    </xf>
    <xf numFmtId="0" fontId="9" fillId="0" borderId="0" xfId="0" applyFont="1" applyBorder="1" applyAlignment="1">
      <alignment vertical="center" wrapText="1"/>
    </xf>
    <xf numFmtId="0" fontId="9" fillId="0" borderId="0" xfId="0" applyFont="1" applyBorder="1" applyAlignment="1">
      <alignment horizontal="center" vertical="center" wrapText="1"/>
    </xf>
    <xf numFmtId="3" fontId="9" fillId="0" borderId="0" xfId="0" applyNumberFormat="1" applyFont="1" applyBorder="1" applyAlignment="1">
      <alignment horizontal="center" vertical="center" wrapText="1"/>
    </xf>
    <xf numFmtId="3" fontId="10" fillId="0" borderId="0" xfId="0" applyNumberFormat="1" applyFont="1" applyBorder="1" applyAlignment="1">
      <alignment vertical="center" wrapText="1"/>
    </xf>
    <xf numFmtId="1" fontId="10" fillId="0" borderId="0" xfId="0" applyNumberFormat="1" applyFont="1" applyBorder="1" applyAlignment="1">
      <alignment vertical="center" wrapText="1"/>
    </xf>
    <xf numFmtId="0" fontId="9" fillId="0" borderId="0" xfId="0" applyFont="1" applyFill="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left" vertical="center"/>
    </xf>
    <xf numFmtId="3" fontId="10" fillId="0" borderId="0" xfId="0" applyNumberFormat="1" applyFont="1" applyAlignment="1">
      <alignment horizontal="right" vertical="center"/>
    </xf>
    <xf numFmtId="1" fontId="10" fillId="0" borderId="0" xfId="0" applyNumberFormat="1" applyFont="1" applyAlignment="1">
      <alignment horizontal="right" vertical="center"/>
    </xf>
    <xf numFmtId="1" fontId="8" fillId="0" borderId="0" xfId="0" applyNumberFormat="1" applyFont="1" applyAlignment="1">
      <alignment horizontal="center" vertical="center"/>
    </xf>
    <xf numFmtId="0" fontId="8" fillId="0" borderId="0" xfId="0" applyFont="1" applyAlignment="1">
      <alignment horizontal="center" vertical="center"/>
    </xf>
    <xf numFmtId="1" fontId="8" fillId="0" borderId="0" xfId="1" applyNumberFormat="1" applyFont="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0" xfId="0" applyFont="1" applyFill="1" applyBorder="1"/>
    <xf numFmtId="0" fontId="13" fillId="0" borderId="0" xfId="0" applyFont="1" applyFill="1" applyBorder="1"/>
    <xf numFmtId="0" fontId="13" fillId="0" borderId="0" xfId="0" applyFont="1" applyFill="1" applyBorder="1" applyAlignment="1">
      <alignment horizontal="right"/>
    </xf>
    <xf numFmtId="0" fontId="13" fillId="0" borderId="0" xfId="0" applyFont="1" applyFill="1" applyBorder="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5" fillId="0" borderId="0" xfId="0" applyFont="1" applyFill="1" applyBorder="1" applyAlignment="1">
      <alignment horizontal="right" vertical="center"/>
    </xf>
    <xf numFmtId="0" fontId="14" fillId="0" borderId="0" xfId="0" applyFont="1" applyFill="1" applyBorder="1" applyAlignment="1">
      <alignment horizontal="center"/>
    </xf>
    <xf numFmtId="0" fontId="14" fillId="0" borderId="0" xfId="0" applyFont="1" applyFill="1" applyBorder="1" applyAlignment="1">
      <alignment horizontal="right"/>
    </xf>
    <xf numFmtId="0" fontId="14" fillId="0" borderId="0" xfId="0" applyFont="1" applyFill="1" applyBorder="1"/>
    <xf numFmtId="0" fontId="2" fillId="0" borderId="0" xfId="0" applyFont="1" applyFill="1" applyBorder="1" applyAlignment="1">
      <alignment horizontal="center" vertical="center" wrapText="1"/>
    </xf>
    <xf numFmtId="0" fontId="0" fillId="0" borderId="0" xfId="0" applyFill="1" applyBorder="1" applyAlignment="1">
      <alignment vertical="center"/>
    </xf>
    <xf numFmtId="0" fontId="0" fillId="0" borderId="0" xfId="0" applyFill="1" applyBorder="1" applyAlignment="1">
      <alignment horizontal="right" vertical="center"/>
    </xf>
    <xf numFmtId="3" fontId="6" fillId="0" borderId="0" xfId="0" applyNumberFormat="1" applyFont="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vertical="center"/>
    </xf>
    <xf numFmtId="0" fontId="17" fillId="0" borderId="2" xfId="0" applyFont="1" applyBorder="1" applyAlignment="1">
      <alignment horizontal="center" vertical="center" wrapText="1"/>
    </xf>
    <xf numFmtId="0" fontId="17" fillId="0" borderId="2" xfId="0" applyFont="1" applyBorder="1" applyAlignment="1">
      <alignment vertical="center" wrapText="1"/>
    </xf>
    <xf numFmtId="0" fontId="17" fillId="0" borderId="7" xfId="0" applyFont="1" applyBorder="1" applyAlignment="1">
      <alignment vertical="center" wrapText="1"/>
    </xf>
    <xf numFmtId="0" fontId="18" fillId="0" borderId="6" xfId="0" applyFont="1" applyBorder="1" applyAlignment="1">
      <alignment horizontal="center" vertical="center"/>
    </xf>
    <xf numFmtId="0" fontId="18" fillId="0" borderId="2" xfId="0" applyFont="1" applyFill="1" applyBorder="1" applyAlignment="1">
      <alignment vertical="center" wrapText="1"/>
    </xf>
    <xf numFmtId="3" fontId="18" fillId="0" borderId="2" xfId="0" applyNumberFormat="1" applyFont="1" applyBorder="1" applyAlignment="1">
      <alignment vertical="center"/>
    </xf>
    <xf numFmtId="3" fontId="18" fillId="0" borderId="2" xfId="0" applyNumberFormat="1" applyFont="1" applyBorder="1" applyAlignment="1">
      <alignment horizontal="right" vertical="center"/>
    </xf>
    <xf numFmtId="1" fontId="18" fillId="0" borderId="2" xfId="0" applyNumberFormat="1" applyFont="1" applyBorder="1" applyAlignment="1">
      <alignment horizontal="right" vertical="center"/>
    </xf>
    <xf numFmtId="0" fontId="18" fillId="0" borderId="2" xfId="0" applyFont="1" applyFill="1" applyBorder="1" applyAlignment="1">
      <alignment vertical="center"/>
    </xf>
    <xf numFmtId="0" fontId="18" fillId="0" borderId="2" xfId="0" applyFont="1" applyBorder="1" applyAlignment="1">
      <alignment vertical="center" wrapText="1"/>
    </xf>
    <xf numFmtId="0" fontId="18" fillId="0" borderId="2" xfId="0" applyFont="1" applyBorder="1" applyAlignment="1">
      <alignment horizontal="right" vertical="center"/>
    </xf>
    <xf numFmtId="0" fontId="18" fillId="0" borderId="7" xfId="0" applyFont="1" applyBorder="1" applyAlignment="1">
      <alignment vertical="center" wrapText="1"/>
    </xf>
    <xf numFmtId="0" fontId="18" fillId="0" borderId="0" xfId="0" applyFont="1" applyAlignment="1">
      <alignment vertical="center"/>
    </xf>
    <xf numFmtId="1" fontId="18" fillId="0" borderId="2" xfId="0" applyNumberFormat="1" applyFont="1" applyBorder="1" applyAlignment="1">
      <alignment vertical="center"/>
    </xf>
    <xf numFmtId="0" fontId="18" fillId="0" borderId="2" xfId="0" applyFont="1" applyFill="1" applyBorder="1" applyAlignment="1">
      <alignment horizontal="right" vertical="center"/>
    </xf>
    <xf numFmtId="0" fontId="18" fillId="0" borderId="8" xfId="0" applyFont="1" applyBorder="1" applyAlignment="1">
      <alignment horizontal="center" vertical="center"/>
    </xf>
    <xf numFmtId="0" fontId="18" fillId="0" borderId="9" xfId="0" applyFont="1" applyFill="1" applyBorder="1" applyAlignment="1">
      <alignment vertical="center" wrapText="1"/>
    </xf>
    <xf numFmtId="3" fontId="18" fillId="0" borderId="9" xfId="0" applyNumberFormat="1" applyFont="1" applyBorder="1" applyAlignment="1">
      <alignment vertical="center"/>
    </xf>
    <xf numFmtId="1" fontId="18" fillId="0" borderId="9" xfId="0" applyNumberFormat="1" applyFont="1" applyBorder="1" applyAlignment="1">
      <alignment vertical="center"/>
    </xf>
    <xf numFmtId="0" fontId="18" fillId="0" borderId="9" xfId="0" applyFont="1" applyFill="1" applyBorder="1" applyAlignment="1">
      <alignment vertical="center"/>
    </xf>
    <xf numFmtId="0" fontId="18" fillId="0" borderId="9" xfId="0" applyFont="1" applyBorder="1" applyAlignment="1">
      <alignment vertical="center" wrapText="1"/>
    </xf>
    <xf numFmtId="0" fontId="18" fillId="0" borderId="9" xfId="0" applyFont="1" applyBorder="1" applyAlignment="1">
      <alignment horizontal="right" vertical="center"/>
    </xf>
    <xf numFmtId="0" fontId="18" fillId="0" borderId="10" xfId="0" applyFont="1" applyBorder="1" applyAlignment="1">
      <alignment vertical="center" wrapText="1"/>
    </xf>
    <xf numFmtId="0" fontId="18" fillId="0" borderId="0" xfId="0" applyFont="1" applyAlignment="1">
      <alignment horizontal="center" vertical="center"/>
    </xf>
    <xf numFmtId="0" fontId="18" fillId="0" borderId="0" xfId="0" applyFont="1" applyAlignment="1">
      <alignment vertical="center" wrapText="1"/>
    </xf>
    <xf numFmtId="0" fontId="0" fillId="0" borderId="0" xfId="0" applyFill="1" applyBorder="1" applyAlignment="1">
      <alignment horizontal="center"/>
    </xf>
    <xf numFmtId="0" fontId="0" fillId="0" borderId="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0" fillId="0" borderId="0" xfId="0" applyFill="1" applyBorder="1" applyAlignment="1">
      <alignment horizontal="center"/>
    </xf>
    <xf numFmtId="0" fontId="0" fillId="0" borderId="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3" fontId="17" fillId="0" borderId="4" xfId="0" applyNumberFormat="1" applyFont="1" applyBorder="1" applyAlignment="1">
      <alignment horizontal="center" vertical="center" wrapText="1"/>
    </xf>
    <xf numFmtId="3"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2" fillId="0" borderId="0" xfId="0" applyFont="1" applyFill="1" applyBorder="1" applyAlignment="1">
      <alignment horizontal="left"/>
    </xf>
    <xf numFmtId="3" fontId="2" fillId="0" borderId="0" xfId="0" applyNumberFormat="1" applyFont="1" applyFill="1" applyBorder="1" applyAlignment="1">
      <alignment horizontal="right"/>
    </xf>
    <xf numFmtId="0" fontId="2" fillId="0" borderId="0" xfId="0" applyFont="1" applyFill="1" applyBorder="1" applyAlignment="1">
      <alignment horizontal="center"/>
    </xf>
    <xf numFmtId="164" fontId="2" fillId="0" borderId="0" xfId="1" applyNumberFormat="1" applyFont="1" applyFill="1" applyBorder="1" applyAlignment="1">
      <alignment horizontal="center"/>
    </xf>
    <xf numFmtId="0" fontId="2" fillId="0" borderId="0" xfId="0" applyFont="1" applyFill="1" applyBorder="1" applyAlignment="1">
      <alignment wrapText="1"/>
    </xf>
    <xf numFmtId="3" fontId="2" fillId="0" borderId="0" xfId="0" applyNumberFormat="1" applyFont="1" applyFill="1" applyBorder="1"/>
  </cellXfs>
  <cellStyles count="3">
    <cellStyle name="Comma" xfId="1" builtinId="3"/>
    <cellStyle name="Comma 2" xfId="2"/>
    <cellStyle name="Normal" xfId="0" builtinId="0"/>
  </cellStyles>
  <dxfs count="196">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fill>
        <patternFill patternType="none">
          <bgColor auto="1"/>
        </patternFill>
      </fill>
      <border>
        <left style="thin">
          <color rgb="FF00B050"/>
        </left>
        <right style="thin">
          <color rgb="FF00B050"/>
        </right>
        <top style="thin">
          <color rgb="FF00B050"/>
        </top>
        <bottom style="thin">
          <color rgb="FF00B050"/>
        </bottom>
        <vertical/>
        <horizontal/>
      </border>
    </dxf>
    <dxf>
      <fill>
        <patternFill>
          <bgColor rgb="FF92D050"/>
        </patternFill>
      </fill>
    </dxf>
    <dxf>
      <fill>
        <patternFill>
          <bgColor rgb="FF00B0F0"/>
        </patternFill>
      </fill>
    </dxf>
    <dxf>
      <fill>
        <patternFill>
          <bgColor rgb="FFFFC000"/>
        </patternFill>
      </fill>
    </dxf>
    <dxf>
      <numFmt numFmtId="2" formatCode="0.00"/>
    </dxf>
    <dxf>
      <numFmt numFmtId="2" formatCode="0.00"/>
    </dxf>
    <dxf>
      <numFmt numFmtId="0" formatCode="General"/>
    </dxf>
    <dxf>
      <numFmt numFmtId="0" formatCode="General"/>
    </dxf>
    <dxf>
      <font>
        <strike val="0"/>
        <outline val="0"/>
        <shadow val="0"/>
        <u val="none"/>
        <vertAlign val="baseline"/>
        <sz val="10.5"/>
        <color theme="4" tint="-0.499984740745262"/>
        <name val="Calibri"/>
        <scheme val="min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0.5"/>
        <color theme="4" tint="-0.499984740745262"/>
        <name val="Calibri"/>
        <scheme val="min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0.5"/>
        <color theme="4" tint="-0.499984740745262"/>
        <name val="Calibri"/>
        <scheme val="minor"/>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5"/>
        <color theme="4" tint="-0.499984740745262"/>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0.5"/>
        <color theme="4" tint="-0.499984740745262"/>
        <name val="Calibri"/>
        <scheme val="minor"/>
      </font>
    </dxf>
    <dxf>
      <font>
        <strike val="0"/>
        <outline val="0"/>
        <shadow val="0"/>
        <u val="none"/>
        <vertAlign val="baseline"/>
        <sz val="10.5"/>
        <color theme="4" tint="-0.499984740745262"/>
        <name val="Calibri"/>
        <scheme val="minor"/>
      </font>
    </dxf>
    <dxf>
      <font>
        <strike val="0"/>
        <outline val="0"/>
        <shadow val="0"/>
        <u val="none"/>
        <vertAlign val="baseline"/>
        <sz val="11"/>
        <color theme="4" tint="-0.499984740745262"/>
        <name val="Calibri"/>
        <scheme val="minor"/>
      </font>
      <fill>
        <patternFill patternType="none">
          <fgColor indexed="64"/>
          <bgColor indexed="65"/>
        </patternFill>
      </fill>
    </dxf>
    <dxf>
      <font>
        <strike val="0"/>
        <outline val="0"/>
        <shadow val="0"/>
        <u val="none"/>
        <vertAlign val="baseline"/>
        <sz val="11"/>
        <color theme="4" tint="-0.499984740745262"/>
        <name val="Calibri"/>
        <scheme val="minor"/>
      </font>
      <fill>
        <patternFill patternType="none">
          <fgColor indexed="64"/>
          <bgColor indexed="65"/>
        </patternFill>
      </fill>
    </dxf>
    <dxf>
      <font>
        <strike val="0"/>
        <outline val="0"/>
        <shadow val="0"/>
        <u val="none"/>
        <vertAlign val="baseline"/>
        <sz val="11"/>
        <color theme="4" tint="-0.499984740745262"/>
        <name val="Calibri"/>
        <scheme val="minor"/>
      </font>
      <fill>
        <patternFill patternType="none">
          <fgColor indexed="64"/>
          <bgColor indexed="65"/>
        </patternFill>
      </fill>
    </dxf>
    <dxf>
      <font>
        <strike val="0"/>
        <outline val="0"/>
        <shadow val="0"/>
        <u val="none"/>
        <vertAlign val="baseline"/>
        <sz val="11"/>
        <color theme="4" tint="-0.499984740745262"/>
        <name val="Calibri"/>
        <scheme val="minor"/>
      </font>
    </dxf>
    <dxf>
      <font>
        <b val="0"/>
        <i val="0"/>
        <strike val="0"/>
        <condense val="0"/>
        <extend val="0"/>
        <outline val="0"/>
        <shadow val="0"/>
        <u val="none"/>
        <vertAlign val="baseline"/>
        <sz val="9"/>
        <color theme="4" tint="-0.499984740745262"/>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9"/>
        <color theme="4" tint="-0.499984740745262"/>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9"/>
        <color theme="4" tint="-0.499984740745262"/>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9"/>
        <color theme="4" tint="-0.499984740745262"/>
        <name val="Calibri"/>
        <scheme val="minor"/>
      </font>
      <alignment horizontal="general" vertical="center" textRotation="0" wrapText="1" indent="0" justifyLastLine="0" shrinkToFit="0" readingOrder="0"/>
    </dxf>
    <dxf>
      <font>
        <strike val="0"/>
        <outline val="0"/>
        <shadow val="0"/>
        <u val="none"/>
        <vertAlign val="baseline"/>
        <sz val="9"/>
        <color theme="4" tint="-0.499984740745262"/>
        <name val="Calibri"/>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4" tint="-0.499984740745262"/>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9"/>
        <color theme="4" tint="-0.499984740745262"/>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9"/>
        <color theme="4" tint="-0.499984740745262"/>
        <name val="Calibri"/>
        <scheme val="minor"/>
      </font>
      <alignment horizontal="general" vertical="center" textRotation="0" wrapText="1" indent="0" justifyLastLine="0" shrinkToFit="0" readingOrder="0"/>
    </dxf>
    <dxf>
      <font>
        <strike val="0"/>
        <outline val="0"/>
        <shadow val="0"/>
        <u val="none"/>
        <vertAlign val="baseline"/>
        <sz val="9"/>
        <color theme="4" tint="-0.499984740745262"/>
        <name val="Calibri"/>
        <scheme val="minor"/>
      </font>
    </dxf>
    <dxf>
      <font>
        <b/>
        <i val="0"/>
        <strike val="0"/>
        <condense val="0"/>
        <extend val="0"/>
        <outline val="0"/>
        <shadow val="0"/>
        <u val="none"/>
        <vertAlign val="baseline"/>
        <sz val="9"/>
        <color theme="4" tint="-0.499984740745262"/>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4" tint="-0.499984740745262"/>
        <name val="Calibri"/>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9"/>
        <color theme="4" tint="-0.499984740745262"/>
        <name val="Calibri"/>
        <scheme val="minor"/>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9"/>
        <color theme="4" tint="-0.499984740745262"/>
        <name val="Calibri"/>
        <scheme val="minor"/>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9"/>
        <color theme="4" tint="-0.499984740745262"/>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9"/>
        <color theme="4" tint="-0.499984740745262"/>
        <name val="Calibri"/>
        <scheme val="minor"/>
      </font>
      <alignment horizontal="center" vertical="center" textRotation="0" wrapText="0" indent="0" justifyLastLine="0" shrinkToFit="0" readingOrder="0"/>
    </dxf>
    <dxf>
      <font>
        <b/>
        <i val="0"/>
        <strike val="0"/>
        <condense val="0"/>
        <extend val="0"/>
        <outline val="0"/>
        <shadow val="0"/>
        <u val="none"/>
        <vertAlign val="baseline"/>
        <sz val="9"/>
        <color theme="4" tint="-0.499984740745262"/>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4" tint="-0.499984740745262"/>
        <name val="Calibri"/>
        <scheme val="minor"/>
      </font>
      <numFmt numFmtId="1" formatCode="0"/>
      <alignment horizontal="general" vertical="center" textRotation="0" wrapText="1" indent="0" justifyLastLine="0" shrinkToFit="0" readingOrder="0"/>
    </dxf>
    <dxf>
      <font>
        <b val="0"/>
        <i val="0"/>
        <strike val="0"/>
        <condense val="0"/>
        <extend val="0"/>
        <outline val="0"/>
        <shadow val="0"/>
        <u val="none"/>
        <vertAlign val="baseline"/>
        <sz val="9"/>
        <color theme="4" tint="-0.499984740745262"/>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9"/>
        <color theme="4" tint="-0.499984740745262"/>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9"/>
        <color theme="4" tint="-0.499984740745262"/>
        <name val="Calibri"/>
        <scheme val="minor"/>
      </font>
      <alignment horizontal="general" vertical="center" textRotation="0" wrapText="1" indent="0" justifyLastLine="0" shrinkToFit="0" readingOrder="0"/>
    </dxf>
    <dxf>
      <font>
        <strike val="0"/>
        <outline val="0"/>
        <shadow val="0"/>
        <u val="none"/>
        <vertAlign val="baseline"/>
        <sz val="9"/>
        <color theme="4" tint="-0.499984740745262"/>
        <name val="Calibri"/>
        <scheme val="minor"/>
      </font>
      <alignment vertical="center" textRotation="0" wrapText="1" indent="0" justifyLastLine="0" shrinkToFit="0" readingOrder="0"/>
    </dxf>
    <dxf>
      <font>
        <strike val="0"/>
        <outline val="0"/>
        <shadow val="0"/>
        <u val="none"/>
        <vertAlign val="baseline"/>
        <sz val="9"/>
        <color theme="4" tint="-0.499984740745262"/>
        <name val="Calibri"/>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2000" b="1">
                <a:solidFill>
                  <a:schemeClr val="accent1">
                    <a:lumMod val="75000"/>
                  </a:schemeClr>
                </a:solidFill>
              </a:rPr>
              <a:t>Annual Campus Electric Energy Consumption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trendline>
            <c:spPr>
              <a:ln w="28575" cap="rnd">
                <a:solidFill>
                  <a:srgbClr val="C00000"/>
                </a:solidFill>
                <a:prstDash val="sysDot"/>
              </a:ln>
              <a:effectLst/>
            </c:spPr>
            <c:trendlineType val="linear"/>
            <c:dispRSqr val="0"/>
            <c:dispEq val="0"/>
          </c:trendline>
          <c:cat>
            <c:numRef>
              <c:f>'main sheet'!$S$2:$AB$2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'main sheet'!$S$718:$AA$718</c:f>
              <c:numCache>
                <c:formatCode>General</c:formatCode>
                <c:ptCount val="9"/>
                <c:pt idx="0">
                  <c:v>367850.59348500002</c:v>
                </c:pt>
                <c:pt idx="1">
                  <c:v>378530.27760000003</c:v>
                </c:pt>
                <c:pt idx="2">
                  <c:v>354601.74958000018</c:v>
                </c:pt>
                <c:pt idx="3">
                  <c:v>354348.11270000006</c:v>
                </c:pt>
                <c:pt idx="4">
                  <c:v>341053.252951</c:v>
                </c:pt>
                <c:pt idx="5">
                  <c:v>355284.21523999999</c:v>
                </c:pt>
                <c:pt idx="6">
                  <c:v>346854.09360199998</c:v>
                </c:pt>
                <c:pt idx="7">
                  <c:v>345805.90270000004</c:v>
                </c:pt>
                <c:pt idx="8">
                  <c:v>344811.64376999997</c:v>
                </c:pt>
              </c:numCache>
            </c:numRef>
          </c:val>
          <c:smooth val="0"/>
          <c:extLst>
            <c:ext xmlns:c16="http://schemas.microsoft.com/office/drawing/2014/chart" uri="{C3380CC4-5D6E-409C-BE32-E72D297353CC}">
              <c16:uniqueId val="{00000000-1C49-45A0-A1D3-D792E6B67ED7}"/>
            </c:ext>
          </c:extLst>
        </c:ser>
        <c:dLbls>
          <c:showLegendKey val="0"/>
          <c:showVal val="0"/>
          <c:showCatName val="0"/>
          <c:showSerName val="0"/>
          <c:showPercent val="0"/>
          <c:showBubbleSize val="0"/>
        </c:dLbls>
        <c:marker val="1"/>
        <c:smooth val="0"/>
        <c:axId val="493816584"/>
        <c:axId val="493816912"/>
      </c:lineChart>
      <c:catAx>
        <c:axId val="493816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93816912"/>
        <c:crosses val="autoZero"/>
        <c:auto val="1"/>
        <c:lblAlgn val="ctr"/>
        <c:lblOffset val="100"/>
        <c:noMultiLvlLbl val="0"/>
      </c:catAx>
      <c:valAx>
        <c:axId val="493816912"/>
        <c:scaling>
          <c:orientation val="minMax"/>
          <c:max val="380000"/>
          <c:min val="3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sz="1600">
                    <a:solidFill>
                      <a:schemeClr val="accent1">
                        <a:lumMod val="75000"/>
                      </a:schemeClr>
                    </a:solidFill>
                  </a:rPr>
                  <a:t>MWh/year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93816584"/>
        <c:crosses val="autoZero"/>
        <c:crossBetween val="between"/>
      </c:valAx>
      <c:spPr>
        <a:noFill/>
        <a:ln w="12700">
          <a:noFill/>
        </a:ln>
        <a:effectLst/>
      </c:spPr>
    </c:plotArea>
    <c:plotVisOnly val="1"/>
    <c:dispBlanksAs val="gap"/>
    <c:showDLblsOverMax val="0"/>
  </c:chart>
  <c:spPr>
    <a:solidFill>
      <a:schemeClr val="bg1"/>
    </a:solidFill>
    <a:ln w="12700" cap="flat" cmpd="sng" algn="ctr">
      <a:solidFill>
        <a:srgbClr val="C00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accent1">
                    <a:lumMod val="50000"/>
                  </a:schemeClr>
                </a:solidFill>
                <a:latin typeface="Arial Black" panose="020B0A04020102020204" pitchFamily="34" charset="0"/>
                <a:ea typeface="+mn-ea"/>
                <a:cs typeface="+mn-cs"/>
              </a:defRPr>
            </a:pPr>
            <a:r>
              <a:rPr lang="en-IN" sz="1600" b="1">
                <a:solidFill>
                  <a:schemeClr val="accent1">
                    <a:lumMod val="50000"/>
                  </a:schemeClr>
                </a:solidFill>
                <a:latin typeface="Arial Black" panose="020B0A04020102020204" pitchFamily="34" charset="0"/>
              </a:rPr>
              <a:t>Annual Campus Electric Energy Consumption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accent1">
                  <a:lumMod val="50000"/>
                </a:schemeClr>
              </a:solidFill>
              <a:latin typeface="Arial Black" panose="020B0A04020102020204" pitchFamily="34" charset="0"/>
              <a:ea typeface="+mn-ea"/>
              <a:cs typeface="+mn-cs"/>
            </a:defRPr>
          </a:pPr>
          <a:endParaRPr lang="en-US"/>
        </a:p>
      </c:txPr>
    </c:title>
    <c:autoTitleDeleted val="0"/>
    <c:plotArea>
      <c:layout/>
      <c:lineChart>
        <c:grouping val="standard"/>
        <c:varyColors val="0"/>
        <c:ser>
          <c:idx val="0"/>
          <c:order val="0"/>
          <c:spPr>
            <a:ln w="28575" cap="rnd">
              <a:solidFill>
                <a:srgbClr val="4472C4">
                  <a:lumMod val="50000"/>
                </a:srgbClr>
              </a:solidFill>
              <a:round/>
            </a:ln>
            <a:effectLst/>
          </c:spPr>
          <c:marker>
            <c:symbol val="circle"/>
            <c:size val="5"/>
            <c:spPr>
              <a:solidFill>
                <a:schemeClr val="accent1"/>
              </a:solidFill>
              <a:ln w="9525">
                <a:solidFill>
                  <a:schemeClr val="accent1"/>
                </a:solidFill>
              </a:ln>
              <a:effectLst/>
            </c:spPr>
          </c:marker>
          <c:trendline>
            <c:spPr>
              <a:ln w="28575" cap="rnd">
                <a:solidFill>
                  <a:srgbClr val="C00000"/>
                </a:solidFill>
                <a:prstDash val="sysDot"/>
              </a:ln>
              <a:effectLst/>
            </c:spPr>
            <c:trendlineType val="linear"/>
            <c:dispRSqr val="0"/>
            <c:dispEq val="0"/>
          </c:trendline>
          <c:cat>
            <c:numRef>
              <c:f>'main sheet'!$S$2:$AB$2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'main sheet'!$S$718:$AA$718</c:f>
              <c:numCache>
                <c:formatCode>General</c:formatCode>
                <c:ptCount val="9"/>
                <c:pt idx="0">
                  <c:v>367850.59348500002</c:v>
                </c:pt>
                <c:pt idx="1">
                  <c:v>378530.27760000003</c:v>
                </c:pt>
                <c:pt idx="2">
                  <c:v>354601.74958000018</c:v>
                </c:pt>
                <c:pt idx="3">
                  <c:v>354348.11270000006</c:v>
                </c:pt>
                <c:pt idx="4">
                  <c:v>341053.252951</c:v>
                </c:pt>
                <c:pt idx="5">
                  <c:v>355284.21523999999</c:v>
                </c:pt>
                <c:pt idx="6">
                  <c:v>346854.09360199998</c:v>
                </c:pt>
                <c:pt idx="7">
                  <c:v>345805.90270000004</c:v>
                </c:pt>
                <c:pt idx="8">
                  <c:v>344811.64376999997</c:v>
                </c:pt>
              </c:numCache>
            </c:numRef>
          </c:val>
          <c:smooth val="0"/>
          <c:extLst>
            <c:ext xmlns:c16="http://schemas.microsoft.com/office/drawing/2014/chart" uri="{C3380CC4-5D6E-409C-BE32-E72D297353CC}">
              <c16:uniqueId val="{00000000-18AC-42CE-A9D0-54672F9BC2AF}"/>
            </c:ext>
          </c:extLst>
        </c:ser>
        <c:dLbls>
          <c:showLegendKey val="0"/>
          <c:showVal val="0"/>
          <c:showCatName val="0"/>
          <c:showSerName val="0"/>
          <c:showPercent val="0"/>
          <c:showBubbleSize val="0"/>
        </c:dLbls>
        <c:marker val="1"/>
        <c:smooth val="0"/>
        <c:axId val="493816584"/>
        <c:axId val="493816912"/>
      </c:lineChart>
      <c:catAx>
        <c:axId val="493816584"/>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Rounded MT Bold" panose="020F0704030504030204" pitchFamily="34" charset="0"/>
                <a:ea typeface="+mn-ea"/>
                <a:cs typeface="+mn-cs"/>
              </a:defRPr>
            </a:pPr>
            <a:endParaRPr lang="en-US"/>
          </a:p>
        </c:txPr>
        <c:crossAx val="493816912"/>
        <c:crosses val="autoZero"/>
        <c:auto val="1"/>
        <c:lblAlgn val="ctr"/>
        <c:lblOffset val="100"/>
        <c:noMultiLvlLbl val="0"/>
      </c:catAx>
      <c:valAx>
        <c:axId val="493816912"/>
        <c:scaling>
          <c:orientation val="minMax"/>
          <c:max val="380000"/>
          <c:min val="330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Rounded MT Bold" panose="020F0704030504030204" pitchFamily="34" charset="0"/>
                    <a:ea typeface="+mn-ea"/>
                    <a:cs typeface="+mn-cs"/>
                  </a:defRPr>
                </a:pPr>
                <a:r>
                  <a:rPr lang="en-IN" sz="1600">
                    <a:solidFill>
                      <a:schemeClr val="accent1">
                        <a:lumMod val="50000"/>
                      </a:schemeClr>
                    </a:solidFill>
                    <a:latin typeface="Arial Rounded MT Bold" panose="020F0704030504030204" pitchFamily="34" charset="0"/>
                  </a:rPr>
                  <a:t>MWh/year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Rounded MT Bold" panose="020F0704030504030204" pitchFamily="34" charset="0"/>
                  <a:ea typeface="+mn-ea"/>
                  <a:cs typeface="+mn-cs"/>
                </a:defRPr>
              </a:pPr>
              <a:endParaRPr lang="en-US"/>
            </a:p>
          </c:txPr>
        </c:title>
        <c:numFmt formatCode="#,##0;[Red]#,##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Rounded MT Bold" panose="020F0704030504030204" pitchFamily="34" charset="0"/>
                <a:ea typeface="+mn-ea"/>
                <a:cs typeface="+mn-cs"/>
              </a:defRPr>
            </a:pPr>
            <a:endParaRPr lang="en-US"/>
          </a:p>
        </c:txPr>
        <c:crossAx val="493816584"/>
        <c:crosses val="autoZero"/>
        <c:crossBetween val="between"/>
        <c:dispUnits>
          <c:builtInUnit val="hundre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dispUnitsLbl>
        </c:dispUnits>
      </c:valAx>
      <c:spPr>
        <a:noFill/>
        <a:ln w="12700">
          <a:noFill/>
        </a:ln>
        <a:effectLst/>
      </c:spPr>
    </c:plotArea>
    <c:plotVisOnly val="1"/>
    <c:dispBlanksAs val="gap"/>
    <c:showDLblsOverMax val="0"/>
  </c:chart>
  <c:spPr>
    <a:solidFill>
      <a:schemeClr val="bg1"/>
    </a:solidFill>
    <a:ln w="12700" cap="flat" cmpd="sng" algn="ctr">
      <a:solidFill>
        <a:srgbClr val="C00000"/>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1">
                    <a:lumMod val="50000"/>
                  </a:schemeClr>
                </a:solidFill>
                <a:latin typeface="Arial Black" panose="020B0A04020102020204" pitchFamily="34" charset="0"/>
                <a:ea typeface="+mn-ea"/>
                <a:cs typeface="+mn-cs"/>
              </a:defRPr>
            </a:pPr>
            <a:r>
              <a:rPr lang="en-IN" sz="1600" b="1">
                <a:solidFill>
                  <a:schemeClr val="accent1">
                    <a:lumMod val="50000"/>
                  </a:schemeClr>
                </a:solidFill>
                <a:latin typeface="Arial Black" panose="020B0A04020102020204" pitchFamily="34" charset="0"/>
              </a:rPr>
              <a:t>Projected Campus Annual Energy</a:t>
            </a:r>
            <a:r>
              <a:rPr lang="en-IN" sz="1600" b="1" baseline="0">
                <a:solidFill>
                  <a:schemeClr val="accent1">
                    <a:lumMod val="50000"/>
                  </a:schemeClr>
                </a:solidFill>
                <a:latin typeface="Arial Black" panose="020B0A04020102020204" pitchFamily="34" charset="0"/>
              </a:rPr>
              <a:t> Consumption</a:t>
            </a:r>
            <a:endParaRPr lang="en-IN" sz="1600" b="1">
              <a:solidFill>
                <a:schemeClr val="accent1">
                  <a:lumMod val="50000"/>
                </a:schemeClr>
              </a:solidFill>
              <a:latin typeface="Arial Black" panose="020B0A04020102020204" pitchFamily="34" charset="0"/>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accent1">
                  <a:lumMod val="50000"/>
                </a:schemeClr>
              </a:solidFill>
              <a:latin typeface="Arial Black" panose="020B0A04020102020204" pitchFamily="34" charset="0"/>
              <a:ea typeface="+mn-ea"/>
              <a:cs typeface="+mn-cs"/>
            </a:defRPr>
          </a:pPr>
          <a:endParaRPr lang="en-US"/>
        </a:p>
      </c:txPr>
    </c:title>
    <c:autoTitleDeleted val="0"/>
    <c:plotArea>
      <c:layout/>
      <c:lineChart>
        <c:grouping val="standard"/>
        <c:varyColors val="0"/>
        <c:ser>
          <c:idx val="0"/>
          <c:order val="0"/>
          <c:tx>
            <c:strRef>
              <c:f>'projected energy use'!$B$1</c:f>
              <c:strCache>
                <c:ptCount val="1"/>
                <c:pt idx="0">
                  <c:v>MWh/year</c:v>
                </c:pt>
              </c:strCache>
            </c:strRef>
          </c:tx>
          <c:spPr>
            <a:ln w="28575" cap="rnd">
              <a:solidFill>
                <a:schemeClr val="accent1">
                  <a:lumMod val="50000"/>
                </a:schemeClr>
              </a:solidFill>
              <a:round/>
            </a:ln>
            <a:effectLst/>
          </c:spPr>
          <c:marker>
            <c:symbol val="none"/>
          </c:marker>
          <c:val>
            <c:numRef>
              <c:f>'projected energy use'!$B$2:$B$44</c:f>
              <c:numCache>
                <c:formatCode>General</c:formatCode>
                <c:ptCount val="43"/>
                <c:pt idx="0">
                  <c:v>367850.59348500002</c:v>
                </c:pt>
                <c:pt idx="1">
                  <c:v>378530.27760000003</c:v>
                </c:pt>
                <c:pt idx="2">
                  <c:v>354601.74958000018</c:v>
                </c:pt>
                <c:pt idx="3">
                  <c:v>354348.11269999994</c:v>
                </c:pt>
                <c:pt idx="4">
                  <c:v>341053.25295100006</c:v>
                </c:pt>
                <c:pt idx="5">
                  <c:v>355284.21523999999</c:v>
                </c:pt>
                <c:pt idx="6">
                  <c:v>346854.09360199998</c:v>
                </c:pt>
                <c:pt idx="7">
                  <c:v>345805.90270000004</c:v>
                </c:pt>
                <c:pt idx="8">
                  <c:v>344811.64377000002</c:v>
                </c:pt>
              </c:numCache>
            </c:numRef>
          </c:val>
          <c:smooth val="0"/>
          <c:extLst>
            <c:ext xmlns:c16="http://schemas.microsoft.com/office/drawing/2014/chart" uri="{C3380CC4-5D6E-409C-BE32-E72D297353CC}">
              <c16:uniqueId val="{00000000-ACFE-429C-B942-C9B3382AE200}"/>
            </c:ext>
          </c:extLst>
        </c:ser>
        <c:ser>
          <c:idx val="1"/>
          <c:order val="1"/>
          <c:tx>
            <c:strRef>
              <c:f>'projected energy use'!$C$1</c:f>
              <c:strCache>
                <c:ptCount val="1"/>
                <c:pt idx="0">
                  <c:v>Forecast(MWh/year)</c:v>
                </c:pt>
              </c:strCache>
            </c:strRef>
          </c:tx>
          <c:spPr>
            <a:ln w="25400" cap="rnd">
              <a:solidFill>
                <a:srgbClr val="C00000"/>
              </a:solidFill>
              <a:prstDash val="sysDot"/>
              <a:round/>
            </a:ln>
            <a:effectLst/>
          </c:spPr>
          <c:marker>
            <c:symbol val="none"/>
          </c:marker>
          <c:cat>
            <c:numRef>
              <c:f>'projected energy use'!$A$2:$A$44</c:f>
              <c:numCache>
                <c:formatCode>General</c:formatCode>
                <c:ptCount val="4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2025</c:v>
                </c:pt>
                <c:pt idx="18">
                  <c:v>2026</c:v>
                </c:pt>
                <c:pt idx="19">
                  <c:v>2027</c:v>
                </c:pt>
                <c:pt idx="20">
                  <c:v>2028</c:v>
                </c:pt>
                <c:pt idx="21">
                  <c:v>2029</c:v>
                </c:pt>
                <c:pt idx="22">
                  <c:v>2030</c:v>
                </c:pt>
                <c:pt idx="23">
                  <c:v>2031</c:v>
                </c:pt>
                <c:pt idx="24">
                  <c:v>2032</c:v>
                </c:pt>
                <c:pt idx="25">
                  <c:v>2033</c:v>
                </c:pt>
                <c:pt idx="26">
                  <c:v>2034</c:v>
                </c:pt>
                <c:pt idx="27">
                  <c:v>2035</c:v>
                </c:pt>
                <c:pt idx="28">
                  <c:v>2036</c:v>
                </c:pt>
                <c:pt idx="29">
                  <c:v>2037</c:v>
                </c:pt>
                <c:pt idx="30">
                  <c:v>2038</c:v>
                </c:pt>
                <c:pt idx="31">
                  <c:v>2039</c:v>
                </c:pt>
                <c:pt idx="32">
                  <c:v>2040</c:v>
                </c:pt>
                <c:pt idx="33">
                  <c:v>2041</c:v>
                </c:pt>
                <c:pt idx="34">
                  <c:v>2042</c:v>
                </c:pt>
                <c:pt idx="35">
                  <c:v>2043</c:v>
                </c:pt>
                <c:pt idx="36">
                  <c:v>2044</c:v>
                </c:pt>
                <c:pt idx="37">
                  <c:v>2045</c:v>
                </c:pt>
                <c:pt idx="38">
                  <c:v>2046</c:v>
                </c:pt>
                <c:pt idx="39">
                  <c:v>2047</c:v>
                </c:pt>
                <c:pt idx="40">
                  <c:v>2048</c:v>
                </c:pt>
                <c:pt idx="41">
                  <c:v>2049</c:v>
                </c:pt>
                <c:pt idx="42">
                  <c:v>2050</c:v>
                </c:pt>
              </c:numCache>
            </c:numRef>
          </c:cat>
          <c:val>
            <c:numRef>
              <c:f>'projected energy use'!$C$2:$C$44</c:f>
              <c:numCache>
                <c:formatCode>General</c:formatCode>
                <c:ptCount val="43"/>
                <c:pt idx="8">
                  <c:v>344811.64377000002</c:v>
                </c:pt>
                <c:pt idx="9">
                  <c:v>337126.36596515792</c:v>
                </c:pt>
                <c:pt idx="10">
                  <c:v>333712.86578424025</c:v>
                </c:pt>
                <c:pt idx="11">
                  <c:v>330299.36560332257</c:v>
                </c:pt>
                <c:pt idx="12">
                  <c:v>326885.8654224049</c:v>
                </c:pt>
                <c:pt idx="13">
                  <c:v>323472.36524148722</c:v>
                </c:pt>
                <c:pt idx="14">
                  <c:v>320058.86506056954</c:v>
                </c:pt>
                <c:pt idx="15">
                  <c:v>316645.36487965187</c:v>
                </c:pt>
                <c:pt idx="16">
                  <c:v>313231.86469873419</c:v>
                </c:pt>
                <c:pt idx="17">
                  <c:v>309818.36451781652</c:v>
                </c:pt>
                <c:pt idx="18">
                  <c:v>306404.86433689878</c:v>
                </c:pt>
                <c:pt idx="19">
                  <c:v>302991.36415598111</c:v>
                </c:pt>
                <c:pt idx="20">
                  <c:v>299577.86397506343</c:v>
                </c:pt>
                <c:pt idx="21">
                  <c:v>296164.36379414576</c:v>
                </c:pt>
                <c:pt idx="22">
                  <c:v>292750.86361322808</c:v>
                </c:pt>
                <c:pt idx="23">
                  <c:v>289337.36343231041</c:v>
                </c:pt>
                <c:pt idx="24">
                  <c:v>285923.86325139273</c:v>
                </c:pt>
                <c:pt idx="25">
                  <c:v>282510.36307047505</c:v>
                </c:pt>
                <c:pt idx="26">
                  <c:v>279096.86288955738</c:v>
                </c:pt>
                <c:pt idx="27">
                  <c:v>275683.3627086397</c:v>
                </c:pt>
                <c:pt idx="28">
                  <c:v>272269.86252772203</c:v>
                </c:pt>
                <c:pt idx="29">
                  <c:v>268856.36234680435</c:v>
                </c:pt>
                <c:pt idx="30">
                  <c:v>265442.86216588668</c:v>
                </c:pt>
                <c:pt idx="31">
                  <c:v>262029.361984969</c:v>
                </c:pt>
                <c:pt idx="32">
                  <c:v>258615.86180405132</c:v>
                </c:pt>
                <c:pt idx="33">
                  <c:v>255202.36162313365</c:v>
                </c:pt>
                <c:pt idx="34">
                  <c:v>251788.86144221597</c:v>
                </c:pt>
                <c:pt idx="35">
                  <c:v>248375.3612612983</c:v>
                </c:pt>
                <c:pt idx="36">
                  <c:v>244961.86108038062</c:v>
                </c:pt>
                <c:pt idx="37">
                  <c:v>241548.36089946295</c:v>
                </c:pt>
                <c:pt idx="38">
                  <c:v>238134.86071854524</c:v>
                </c:pt>
                <c:pt idx="39">
                  <c:v>234721.36053762757</c:v>
                </c:pt>
                <c:pt idx="40">
                  <c:v>231307.86035670989</c:v>
                </c:pt>
                <c:pt idx="41">
                  <c:v>227894.36017579222</c:v>
                </c:pt>
                <c:pt idx="42">
                  <c:v>224480.85999487454</c:v>
                </c:pt>
              </c:numCache>
            </c:numRef>
          </c:val>
          <c:smooth val="0"/>
          <c:extLst>
            <c:ext xmlns:c16="http://schemas.microsoft.com/office/drawing/2014/chart" uri="{C3380CC4-5D6E-409C-BE32-E72D297353CC}">
              <c16:uniqueId val="{00000001-ACFE-429C-B942-C9B3382AE200}"/>
            </c:ext>
          </c:extLst>
        </c:ser>
        <c:ser>
          <c:idx val="2"/>
          <c:order val="2"/>
          <c:tx>
            <c:strRef>
              <c:f>'projected energy use'!$D$1</c:f>
              <c:strCache>
                <c:ptCount val="1"/>
                <c:pt idx="0">
                  <c:v>Lower Confidence Bound(MWh/year)</c:v>
                </c:pt>
              </c:strCache>
            </c:strRef>
          </c:tx>
          <c:spPr>
            <a:ln w="12700" cap="rnd">
              <a:solidFill>
                <a:srgbClr val="ED7D31"/>
              </a:solidFill>
              <a:prstDash val="solid"/>
              <a:round/>
            </a:ln>
            <a:effectLst/>
          </c:spPr>
          <c:marker>
            <c:symbol val="none"/>
          </c:marker>
          <c:cat>
            <c:numRef>
              <c:f>'projected energy use'!$A$2:$A$44</c:f>
              <c:numCache>
                <c:formatCode>General</c:formatCode>
                <c:ptCount val="4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2025</c:v>
                </c:pt>
                <c:pt idx="18">
                  <c:v>2026</c:v>
                </c:pt>
                <c:pt idx="19">
                  <c:v>2027</c:v>
                </c:pt>
                <c:pt idx="20">
                  <c:v>2028</c:v>
                </c:pt>
                <c:pt idx="21">
                  <c:v>2029</c:v>
                </c:pt>
                <c:pt idx="22">
                  <c:v>2030</c:v>
                </c:pt>
                <c:pt idx="23">
                  <c:v>2031</c:v>
                </c:pt>
                <c:pt idx="24">
                  <c:v>2032</c:v>
                </c:pt>
                <c:pt idx="25">
                  <c:v>2033</c:v>
                </c:pt>
                <c:pt idx="26">
                  <c:v>2034</c:v>
                </c:pt>
                <c:pt idx="27">
                  <c:v>2035</c:v>
                </c:pt>
                <c:pt idx="28">
                  <c:v>2036</c:v>
                </c:pt>
                <c:pt idx="29">
                  <c:v>2037</c:v>
                </c:pt>
                <c:pt idx="30">
                  <c:v>2038</c:v>
                </c:pt>
                <c:pt idx="31">
                  <c:v>2039</c:v>
                </c:pt>
                <c:pt idx="32">
                  <c:v>2040</c:v>
                </c:pt>
                <c:pt idx="33">
                  <c:v>2041</c:v>
                </c:pt>
                <c:pt idx="34">
                  <c:v>2042</c:v>
                </c:pt>
                <c:pt idx="35">
                  <c:v>2043</c:v>
                </c:pt>
                <c:pt idx="36">
                  <c:v>2044</c:v>
                </c:pt>
                <c:pt idx="37">
                  <c:v>2045</c:v>
                </c:pt>
                <c:pt idx="38">
                  <c:v>2046</c:v>
                </c:pt>
                <c:pt idx="39">
                  <c:v>2047</c:v>
                </c:pt>
                <c:pt idx="40">
                  <c:v>2048</c:v>
                </c:pt>
                <c:pt idx="41">
                  <c:v>2049</c:v>
                </c:pt>
                <c:pt idx="42">
                  <c:v>2050</c:v>
                </c:pt>
              </c:numCache>
            </c:numRef>
          </c:cat>
          <c:val>
            <c:numRef>
              <c:f>'projected energy use'!$D$2:$D$44</c:f>
              <c:numCache>
                <c:formatCode>General</c:formatCode>
                <c:ptCount val="43"/>
                <c:pt idx="8" formatCode="0.00">
                  <c:v>344811.64377000002</c:v>
                </c:pt>
                <c:pt idx="9" formatCode="0.00">
                  <c:v>323005.62132929149</c:v>
                </c:pt>
                <c:pt idx="10" formatCode="0.00">
                  <c:v>319592.05760516593</c:v>
                </c:pt>
                <c:pt idx="11" formatCode="0.00">
                  <c:v>316178.44445925136</c:v>
                </c:pt>
                <c:pt idx="12" formatCode="0.00">
                  <c:v>312764.76777233521</c:v>
                </c:pt>
                <c:pt idx="13" formatCode="0.00">
                  <c:v>309351.01342665555</c:v>
                </c:pt>
                <c:pt idx="14" formatCode="0.00">
                  <c:v>305937.16730660689</c:v>
                </c:pt>
                <c:pt idx="15" formatCode="0.00">
                  <c:v>302523.21529958671</c:v>
                </c:pt>
                <c:pt idx="16" formatCode="0.00">
                  <c:v>299109.14329698269</c:v>
                </c:pt>
                <c:pt idx="17" formatCode="0.00">
                  <c:v>295694.9371953003</c:v>
                </c:pt>
                <c:pt idx="18" formatCode="0.00">
                  <c:v>292280.58289743029</c:v>
                </c:pt>
                <c:pt idx="19" formatCode="0.00">
                  <c:v>288866.06631405576</c:v>
                </c:pt>
                <c:pt idx="20" formatCode="0.00">
                  <c:v>285451.37336519809</c:v>
                </c:pt>
                <c:pt idx="21" formatCode="0.00">
                  <c:v>282036.48998190096</c:v>
                </c:pt>
                <c:pt idx="22" formatCode="0.00">
                  <c:v>278621.40210805199</c:v>
                </c:pt>
                <c:pt idx="23" formatCode="0.00">
                  <c:v>275206.09570234024</c:v>
                </c:pt>
                <c:pt idx="24" formatCode="0.00">
                  <c:v>271790.55674034951</c:v>
                </c:pt>
                <c:pt idx="25" formatCode="0.00">
                  <c:v>268374.77121678472</c:v>
                </c:pt>
                <c:pt idx="26" formatCode="0.00">
                  <c:v>264958.7251478316</c:v>
                </c:pt>
                <c:pt idx="27" formatCode="0.00">
                  <c:v>261542.40457364617</c:v>
                </c:pt>
                <c:pt idx="28" formatCode="0.00">
                  <c:v>258125.79556097375</c:v>
                </c:pt>
                <c:pt idx="29" formatCode="0.00">
                  <c:v>254708.8842058942</c:v>
                </c:pt>
                <c:pt idx="30" formatCode="0.00">
                  <c:v>251291.65663669203</c:v>
                </c:pt>
                <c:pt idx="31" formatCode="0.00">
                  <c:v>247874.09901684814</c:v>
                </c:pt>
                <c:pt idx="32" formatCode="0.00">
                  <c:v>244456.1975481509</c:v>
                </c:pt>
                <c:pt idx="33" formatCode="0.00">
                  <c:v>241037.93847392366</c:v>
                </c:pt>
                <c:pt idx="34" formatCode="0.00">
                  <c:v>237619.30808236482</c:v>
                </c:pt>
                <c:pt idx="35" formatCode="0.00">
                  <c:v>234200.29270999806</c:v>
                </c:pt>
                <c:pt idx="36" formatCode="0.00">
                  <c:v>230780.87874522802</c:v>
                </c:pt>
                <c:pt idx="37" formatCode="0.00">
                  <c:v>227361.05263199817</c:v>
                </c:pt>
                <c:pt idx="38" formatCode="0.00">
                  <c:v>223940.80087354628</c:v>
                </c:pt>
                <c:pt idx="39" formatCode="0.00">
                  <c:v>220520.11003625338</c:v>
                </c:pt>
                <c:pt idx="40" formatCode="0.00">
                  <c:v>217098.9667535809</c:v>
                </c:pt>
                <c:pt idx="41" formatCode="0.00">
                  <c:v>213677.35773009199</c:v>
                </c:pt>
                <c:pt idx="42" formatCode="0.00">
                  <c:v>210255.26974555067</c:v>
                </c:pt>
              </c:numCache>
            </c:numRef>
          </c:val>
          <c:smooth val="0"/>
          <c:extLst>
            <c:ext xmlns:c16="http://schemas.microsoft.com/office/drawing/2014/chart" uri="{C3380CC4-5D6E-409C-BE32-E72D297353CC}">
              <c16:uniqueId val="{00000002-ACFE-429C-B942-C9B3382AE200}"/>
            </c:ext>
          </c:extLst>
        </c:ser>
        <c:ser>
          <c:idx val="3"/>
          <c:order val="3"/>
          <c:tx>
            <c:strRef>
              <c:f>'projected energy use'!$E$1</c:f>
              <c:strCache>
                <c:ptCount val="1"/>
                <c:pt idx="0">
                  <c:v>Upper Confidence Bound(MWh/year)</c:v>
                </c:pt>
              </c:strCache>
            </c:strRef>
          </c:tx>
          <c:spPr>
            <a:ln w="12700" cap="rnd">
              <a:solidFill>
                <a:srgbClr val="ED7D31"/>
              </a:solidFill>
              <a:prstDash val="solid"/>
              <a:round/>
            </a:ln>
            <a:effectLst/>
          </c:spPr>
          <c:marker>
            <c:symbol val="none"/>
          </c:marker>
          <c:cat>
            <c:numRef>
              <c:f>'projected energy use'!$A$2:$A$44</c:f>
              <c:numCache>
                <c:formatCode>General</c:formatCode>
                <c:ptCount val="4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2025</c:v>
                </c:pt>
                <c:pt idx="18">
                  <c:v>2026</c:v>
                </c:pt>
                <c:pt idx="19">
                  <c:v>2027</c:v>
                </c:pt>
                <c:pt idx="20">
                  <c:v>2028</c:v>
                </c:pt>
                <c:pt idx="21">
                  <c:v>2029</c:v>
                </c:pt>
                <c:pt idx="22">
                  <c:v>2030</c:v>
                </c:pt>
                <c:pt idx="23">
                  <c:v>2031</c:v>
                </c:pt>
                <c:pt idx="24">
                  <c:v>2032</c:v>
                </c:pt>
                <c:pt idx="25">
                  <c:v>2033</c:v>
                </c:pt>
                <c:pt idx="26">
                  <c:v>2034</c:v>
                </c:pt>
                <c:pt idx="27">
                  <c:v>2035</c:v>
                </c:pt>
                <c:pt idx="28">
                  <c:v>2036</c:v>
                </c:pt>
                <c:pt idx="29">
                  <c:v>2037</c:v>
                </c:pt>
                <c:pt idx="30">
                  <c:v>2038</c:v>
                </c:pt>
                <c:pt idx="31">
                  <c:v>2039</c:v>
                </c:pt>
                <c:pt idx="32">
                  <c:v>2040</c:v>
                </c:pt>
                <c:pt idx="33">
                  <c:v>2041</c:v>
                </c:pt>
                <c:pt idx="34">
                  <c:v>2042</c:v>
                </c:pt>
                <c:pt idx="35">
                  <c:v>2043</c:v>
                </c:pt>
                <c:pt idx="36">
                  <c:v>2044</c:v>
                </c:pt>
                <c:pt idx="37">
                  <c:v>2045</c:v>
                </c:pt>
                <c:pt idx="38">
                  <c:v>2046</c:v>
                </c:pt>
                <c:pt idx="39">
                  <c:v>2047</c:v>
                </c:pt>
                <c:pt idx="40">
                  <c:v>2048</c:v>
                </c:pt>
                <c:pt idx="41">
                  <c:v>2049</c:v>
                </c:pt>
                <c:pt idx="42">
                  <c:v>2050</c:v>
                </c:pt>
              </c:numCache>
            </c:numRef>
          </c:cat>
          <c:val>
            <c:numRef>
              <c:f>'projected energy use'!$E$2:$E$44</c:f>
              <c:numCache>
                <c:formatCode>General</c:formatCode>
                <c:ptCount val="43"/>
                <c:pt idx="8" formatCode="0.00">
                  <c:v>344811.64377000002</c:v>
                </c:pt>
                <c:pt idx="9" formatCode="0.00">
                  <c:v>351247.11060102435</c:v>
                </c:pt>
                <c:pt idx="10" formatCode="0.00">
                  <c:v>347833.67396331456</c:v>
                </c:pt>
                <c:pt idx="11" formatCode="0.00">
                  <c:v>344420.28674739378</c:v>
                </c:pt>
                <c:pt idx="12" formatCode="0.00">
                  <c:v>341006.96307247458</c:v>
                </c:pt>
                <c:pt idx="13" formatCode="0.00">
                  <c:v>337593.71705631888</c:v>
                </c:pt>
                <c:pt idx="14" formatCode="0.00">
                  <c:v>334180.5628145322</c:v>
                </c:pt>
                <c:pt idx="15" formatCode="0.00">
                  <c:v>330767.51445971703</c:v>
                </c:pt>
                <c:pt idx="16" formatCode="0.00">
                  <c:v>327354.5861004857</c:v>
                </c:pt>
                <c:pt idx="17" formatCode="0.00">
                  <c:v>323941.79184033273</c:v>
                </c:pt>
                <c:pt idx="18" formatCode="0.00">
                  <c:v>320529.14577636728</c:v>
                </c:pt>
                <c:pt idx="19" formatCode="0.00">
                  <c:v>317116.66199790646</c:v>
                </c:pt>
                <c:pt idx="20" formatCode="0.00">
                  <c:v>313704.35458492878</c:v>
                </c:pt>
                <c:pt idx="21" formatCode="0.00">
                  <c:v>310292.23760639055</c:v>
                </c:pt>
                <c:pt idx="22" formatCode="0.00">
                  <c:v>306880.32511840417</c:v>
                </c:pt>
                <c:pt idx="23" formatCode="0.00">
                  <c:v>303468.63116228057</c:v>
                </c:pt>
                <c:pt idx="24" formatCode="0.00">
                  <c:v>300057.16976243595</c:v>
                </c:pt>
                <c:pt idx="25" formatCode="0.00">
                  <c:v>296645.95492416539</c:v>
                </c:pt>
                <c:pt idx="26" formatCode="0.00">
                  <c:v>293235.00063128315</c:v>
                </c:pt>
                <c:pt idx="27" formatCode="0.00">
                  <c:v>289824.32084363321</c:v>
                </c:pt>
                <c:pt idx="28" formatCode="0.00">
                  <c:v>286413.9294944703</c:v>
                </c:pt>
                <c:pt idx="29" formatCode="0.00">
                  <c:v>283003.84048771451</c:v>
                </c:pt>
                <c:pt idx="30" formatCode="0.00">
                  <c:v>279594.06769508135</c:v>
                </c:pt>
                <c:pt idx="31" formatCode="0.00">
                  <c:v>276184.62495308986</c:v>
                </c:pt>
                <c:pt idx="32" formatCode="0.00">
                  <c:v>272775.52605995175</c:v>
                </c:pt>
                <c:pt idx="33" formatCode="0.00">
                  <c:v>269366.78477234364</c:v>
                </c:pt>
                <c:pt idx="34" formatCode="0.00">
                  <c:v>265958.4148020671</c:v>
                </c:pt>
                <c:pt idx="35" formatCode="0.00">
                  <c:v>262550.42981259851</c:v>
                </c:pt>
                <c:pt idx="36" formatCode="0.00">
                  <c:v>259142.84341553322</c:v>
                </c:pt>
                <c:pt idx="37" formatCode="0.00">
                  <c:v>255735.66916692772</c:v>
                </c:pt>
                <c:pt idx="38" formatCode="0.00">
                  <c:v>252328.9205635442</c:v>
                </c:pt>
                <c:pt idx="39" formatCode="0.00">
                  <c:v>248922.61103900176</c:v>
                </c:pt>
                <c:pt idx="40" formatCode="0.00">
                  <c:v>245516.75395983888</c:v>
                </c:pt>
                <c:pt idx="41" formatCode="0.00">
                  <c:v>242111.36262149244</c:v>
                </c:pt>
                <c:pt idx="42" formatCode="0.00">
                  <c:v>238706.45024419841</c:v>
                </c:pt>
              </c:numCache>
            </c:numRef>
          </c:val>
          <c:smooth val="0"/>
          <c:extLst>
            <c:ext xmlns:c16="http://schemas.microsoft.com/office/drawing/2014/chart" uri="{C3380CC4-5D6E-409C-BE32-E72D297353CC}">
              <c16:uniqueId val="{00000003-ACFE-429C-B942-C9B3382AE200}"/>
            </c:ext>
          </c:extLst>
        </c:ser>
        <c:dLbls>
          <c:showLegendKey val="0"/>
          <c:showVal val="0"/>
          <c:showCatName val="0"/>
          <c:showSerName val="0"/>
          <c:showPercent val="0"/>
          <c:showBubbleSize val="0"/>
        </c:dLbls>
        <c:smooth val="0"/>
        <c:axId val="425074264"/>
        <c:axId val="425073608"/>
      </c:lineChart>
      <c:catAx>
        <c:axId val="425074264"/>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Rounded MT Bold" panose="020F0704030504030204" pitchFamily="34" charset="0"/>
                <a:ea typeface="+mn-ea"/>
                <a:cs typeface="+mn-cs"/>
              </a:defRPr>
            </a:pPr>
            <a:endParaRPr lang="en-US"/>
          </a:p>
        </c:txPr>
        <c:crossAx val="425073608"/>
        <c:crosses val="autoZero"/>
        <c:auto val="1"/>
        <c:lblAlgn val="ctr"/>
        <c:lblOffset val="100"/>
        <c:tickLblSkip val="3"/>
        <c:noMultiLvlLbl val="0"/>
      </c:catAx>
      <c:valAx>
        <c:axId val="425073608"/>
        <c:scaling>
          <c:orientation val="minMax"/>
          <c:max val="380000"/>
          <c:min val="200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600" b="0" i="0" u="none" strike="noStrike" kern="1200" baseline="0">
                    <a:solidFill>
                      <a:schemeClr val="accent1">
                        <a:lumMod val="50000"/>
                      </a:schemeClr>
                    </a:solidFill>
                    <a:latin typeface="Arial Rounded MT Bold" panose="020F0704030504030204" pitchFamily="34" charset="0"/>
                    <a:ea typeface="+mn-ea"/>
                    <a:cs typeface="+mn-cs"/>
                  </a:defRPr>
                </a:pPr>
                <a:r>
                  <a:rPr lang="en-IN" sz="1600">
                    <a:solidFill>
                      <a:schemeClr val="accent1">
                        <a:lumMod val="50000"/>
                      </a:schemeClr>
                    </a:solidFill>
                    <a:latin typeface="Arial Rounded MT Bold" panose="020F0704030504030204" pitchFamily="34" charset="0"/>
                  </a:rPr>
                  <a:t>MWh/year</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accent1">
                      <a:lumMod val="50000"/>
                    </a:schemeClr>
                  </a:solidFill>
                  <a:latin typeface="Arial Rounded MT Bold" panose="020F070403050403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Rounded MT Bold" panose="020F0704030504030204" pitchFamily="34" charset="0"/>
                <a:ea typeface="+mn-ea"/>
                <a:cs typeface="+mn-cs"/>
              </a:defRPr>
            </a:pPr>
            <a:endParaRPr lang="en-US"/>
          </a:p>
        </c:txPr>
        <c:crossAx val="425074264"/>
        <c:crosses val="autoZero"/>
        <c:crossBetween val="between"/>
        <c:dispUnits>
          <c:builtInUnit val="hundre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Rounded MT Bold" panose="020F0704030504030204" pitchFamily="34" charset="0"/>
              <a:ea typeface="+mn-ea"/>
              <a:cs typeface="+mn-cs"/>
            </a:defRPr>
          </a:pPr>
          <a:endParaRPr lang="en-US"/>
        </a:p>
      </c:txPr>
    </c:legend>
    <c:plotVisOnly val="1"/>
    <c:dispBlanksAs val="gap"/>
    <c:showDLblsOverMax val="0"/>
  </c:chart>
  <c:spPr>
    <a:solidFill>
      <a:schemeClr val="bg1"/>
    </a:solidFill>
    <a:ln w="12700" cap="flat" cmpd="sng" algn="ctr">
      <a:solidFill>
        <a:srgbClr val="C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18</xdr:col>
      <xdr:colOff>174624</xdr:colOff>
      <xdr:row>721</xdr:row>
      <xdr:rowOff>195490</xdr:rowOff>
    </xdr:from>
    <xdr:to>
      <xdr:col>25</xdr:col>
      <xdr:colOff>1025071</xdr:colOff>
      <xdr:row>738</xdr:row>
      <xdr:rowOff>158749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xdr:colOff>
      <xdr:row>4</xdr:row>
      <xdr:rowOff>51209</xdr:rowOff>
    </xdr:from>
    <xdr:to>
      <xdr:col>25</xdr:col>
      <xdr:colOff>600075</xdr:colOff>
      <xdr:row>23</xdr:row>
      <xdr:rowOff>37587</xdr:rowOff>
    </xdr:to>
    <xdr:graphicFrame macro="">
      <xdr:nvGraphicFramePr>
        <xdr:cNvPr id="7" name="Chart 6">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0</xdr:colOff>
      <xdr:row>3</xdr:row>
      <xdr:rowOff>190499</xdr:rowOff>
    </xdr:from>
    <xdr:to>
      <xdr:col>37</xdr:col>
      <xdr:colOff>1</xdr:colOff>
      <xdr:row>23</xdr:row>
      <xdr:rowOff>9524</xdr:rowOff>
    </xdr:to>
    <xdr:graphicFrame macro="">
      <xdr:nvGraphicFramePr>
        <xdr:cNvPr id="9" name="Chart 8">
          <a:extLst>
            <a:ext uri="{FF2B5EF4-FFF2-40B4-BE49-F238E27FC236}">
              <a16:creationId xmlns:a16="http://schemas.microsoft.com/office/drawing/2014/main" id="{00000000-0008-0000-08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onu\iCAP\BuildingsList_PV%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List"/>
      <sheetName val="Estimates for kW-kWh"/>
      <sheetName val="SWATeam List"/>
      <sheetName val="PVWatts Error (AUG_6_15)"/>
      <sheetName val="Extra Topics to Explore"/>
    </sheetNames>
    <sheetDataSet>
      <sheetData sheetId="0"/>
      <sheetData sheetId="1">
        <row r="4">
          <cell r="E4">
            <v>0.39366707616707619</v>
          </cell>
          <cell r="H4">
            <v>0.12866057601247841</v>
          </cell>
          <cell r="I4">
            <v>167.55310488074679</v>
          </cell>
        </row>
      </sheetData>
      <sheetData sheetId="2"/>
      <sheetData sheetId="3"/>
      <sheetData sheetId="4"/>
    </sheetDataSet>
  </externalBook>
</externalLink>
</file>

<file path=xl/tables/table1.xml><?xml version="1.0" encoding="utf-8"?>
<table xmlns="http://schemas.openxmlformats.org/spreadsheetml/2006/main" id="1" name="Table1" displayName="Table1" ref="A1:D44" totalsRowShown="0" headerRowDxfId="195" dataDxfId="194">
  <autoFilter ref="A1:D44"/>
  <sortState ref="A2:D44">
    <sortCondition descending="1" ref="D1:D44"/>
  </sortState>
  <tableColumns count="4">
    <tableColumn id="1" name="Building" dataDxfId="193"/>
    <tableColumn id="2" name="Gross Square Footage" dataDxfId="192"/>
    <tableColumn id="3" name="Electrical Energy Use in 2016 (kWh)" dataDxfId="191"/>
    <tableColumn id="4" name="Electrical Energy Use per ft²" dataDxfId="190">
      <calculatedColumnFormula>C2/B2</calculatedColumnFormula>
    </tableColumn>
  </tableColumns>
  <tableStyleInfo name="TableStyleLight16" showFirstColumn="0" showLastColumn="0" showRowStripes="1" showColumnStripes="0"/>
</table>
</file>

<file path=xl/tables/table2.xml><?xml version="1.0" encoding="utf-8"?>
<table xmlns="http://schemas.openxmlformats.org/spreadsheetml/2006/main" id="2" name="Table2" displayName="Table2" ref="A1:D44" totalsRowShown="0" headerRowDxfId="189" dataDxfId="188">
  <autoFilter ref="A1:D44"/>
  <tableColumns count="4">
    <tableColumn id="1" name="Building" dataDxfId="187"/>
    <tableColumn id="2" name="Gross Square Footage" dataDxfId="186"/>
    <tableColumn id="3" name="Available Roof Area (ft²)" dataDxfId="185"/>
    <tableColumn id="4" name="Potential Annual Solar Generation (MWh)" dataDxfId="184">
      <calculatedColumnFormula>E2/1000</calculatedColumnFormula>
    </tableColumn>
  </tableColumns>
  <tableStyleInfo name="TableStyleLight21" showFirstColumn="0" showLastColumn="0" showRowStripes="1" showColumnStripes="0"/>
</table>
</file>

<file path=xl/tables/table3.xml><?xml version="1.0" encoding="utf-8"?>
<table xmlns="http://schemas.openxmlformats.org/spreadsheetml/2006/main" id="3" name="Table3" displayName="Table3" ref="A1:C44" totalsRowShown="0" headerRowDxfId="183" dataDxfId="182">
  <autoFilter ref="A1:C44"/>
  <sortState ref="A2:C44">
    <sortCondition ref="A1:A44"/>
  </sortState>
  <tableColumns count="3">
    <tableColumn id="1" name="Building" dataDxfId="181"/>
    <tableColumn id="2" name="Notes" dataDxfId="180"/>
    <tableColumn id="3" name="Initial Review Comments by ARC" dataDxfId="179"/>
  </tableColumns>
  <tableStyleInfo name="TableStyleLight19" showFirstColumn="0" showLastColumn="0" showRowStripes="1" showColumnStripes="0"/>
</table>
</file>

<file path=xl/tables/table4.xml><?xml version="1.0" encoding="utf-8"?>
<table xmlns="http://schemas.openxmlformats.org/spreadsheetml/2006/main" id="6" name="Table6" displayName="Table6" ref="A1:C44" totalsRowShown="0" headerRowDxfId="178" dataDxfId="177">
  <autoFilter ref="A1:C44"/>
  <tableColumns count="3">
    <tableColumn id="1" name="Building" dataDxfId="176"/>
    <tableColumn id="2" name="Type of Roof" dataDxfId="175"/>
    <tableColumn id="3" name="Additional Comments" dataDxfId="174"/>
  </tableColumns>
  <tableStyleInfo name="TableStyleLight18" showFirstColumn="0" showLastColumn="0" showRowStripes="1" showColumnStripes="0"/>
</table>
</file>

<file path=xl/tables/table5.xml><?xml version="1.0" encoding="utf-8"?>
<table xmlns="http://schemas.openxmlformats.org/spreadsheetml/2006/main" id="7" name="Table7" displayName="Table7" ref="A1:B19" totalsRowShown="0" headerRowDxfId="173" dataDxfId="172">
  <autoFilter ref="A1:B19"/>
  <tableColumns count="2">
    <tableColumn id="1" name="Location" dataDxfId="171"/>
    <tableColumn id="2" name="Annual generation (MWh)" dataDxfId="170"/>
  </tableColumns>
  <tableStyleInfo name="TableStyleLight17" showFirstColumn="0" showLastColumn="0" showRowStripes="1" showColumnStripes="0"/>
</table>
</file>

<file path=xl/tables/table6.xml><?xml version="1.0" encoding="utf-8"?>
<table xmlns="http://schemas.openxmlformats.org/spreadsheetml/2006/main" id="5" name="Table5" displayName="Table5" ref="A1:D9" totalsRowShown="0" headerRowDxfId="169" dataDxfId="168">
  <autoFilter ref="A1:D9"/>
  <tableColumns count="4">
    <tableColumn id="1" name="Year" dataDxfId="167"/>
    <tableColumn id="2" name="Location" dataDxfId="166"/>
    <tableColumn id="3" name="Name-plate Capacity (MW)" dataDxfId="165"/>
    <tableColumn id="4" name="Annual generation (MWh)" dataDxfId="164"/>
  </tableColumns>
  <tableStyleInfo name="TableStyleLight17" showFirstColumn="0" showLastColumn="0" showRowStripes="1" showColumnStripes="0"/>
</table>
</file>

<file path=xl/tables/table7.xml><?xml version="1.0" encoding="utf-8"?>
<table xmlns="http://schemas.openxmlformats.org/spreadsheetml/2006/main" id="4" name="Table4" displayName="Table4" ref="A1:E44" totalsRowShown="0">
  <autoFilter ref="A1:E44"/>
  <tableColumns count="5">
    <tableColumn id="1" name="year" dataDxfId="163"/>
    <tableColumn id="2" name="MWh/year"/>
    <tableColumn id="3" name="Forecast(MWh/year)" dataDxfId="162">
      <calculatedColumnFormula>_xlfn.FORECAST.ETS(A2,$B$2:$B$10,$A$2:$A$10,1,1)</calculatedColumnFormula>
    </tableColumn>
    <tableColumn id="4" name="Lower Confidence Bound(MWh/year)" dataDxfId="161">
      <calculatedColumnFormula>C2-_xlfn.FORECAST.ETS.CONFINT(A2,$B$2:$B$10,$A$2:$A$10,0.95,1,1)</calculatedColumnFormula>
    </tableColumn>
    <tableColumn id="5" name="Upper Confidence Bound(MWh/year)" dataDxfId="160">
      <calculatedColumnFormula>C2+_xlfn.FORECAST.ETS.CONFINT(A2,$B$2:$B$10,$A$2:$A$10,0.95,1,1)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21"/>
  <sheetViews>
    <sheetView tabSelected="1" zoomScale="60" zoomScaleNormal="60" workbookViewId="0">
      <pane xSplit="18" topLeftCell="S1" activePane="topRight" state="frozen"/>
      <selection activeCell="A3" sqref="A3"/>
      <selection pane="topRight" activeCell="U14" sqref="U14"/>
    </sheetView>
  </sheetViews>
  <sheetFormatPr defaultRowHeight="18.75" customHeight="1" x14ac:dyDescent="0.25"/>
  <cols>
    <col min="1" max="1" width="8.5703125" style="27" customWidth="1"/>
    <col min="2" max="2" width="55.42578125" style="1" bestFit="1" customWidth="1"/>
    <col min="3" max="3" width="9.5703125" style="28" bestFit="1" customWidth="1"/>
    <col min="4" max="4" width="9.5703125" style="28" customWidth="1"/>
    <col min="5" max="5" width="8.5703125" style="1" customWidth="1"/>
    <col min="6" max="6" width="11.5703125" style="1" customWidth="1"/>
    <col min="7" max="7" width="16.28515625" style="1" hidden="1" customWidth="1"/>
    <col min="8" max="8" width="11.28515625" style="1" hidden="1" customWidth="1"/>
    <col min="9" max="9" width="11.7109375" style="110" hidden="1" customWidth="1"/>
    <col min="10" max="10" width="10.85546875" style="34" hidden="1" customWidth="1"/>
    <col min="11" max="11" width="6" style="1" hidden="1" customWidth="1"/>
    <col min="12" max="12" width="7.140625" style="1" hidden="1" customWidth="1"/>
    <col min="13" max="13" width="21.85546875" style="42" hidden="1" customWidth="1"/>
    <col min="14" max="14" width="30.28515625" style="42" hidden="1" customWidth="1"/>
    <col min="15" max="15" width="11.85546875" style="42" hidden="1" customWidth="1"/>
    <col min="16" max="16" width="24.28515625" style="110" hidden="1" customWidth="1"/>
    <col min="17" max="17" width="16.5703125" style="42" hidden="1" customWidth="1"/>
    <col min="18" max="18" width="11.140625" style="42" hidden="1" customWidth="1"/>
    <col min="19" max="20" width="17.28515625" style="1" bestFit="1" customWidth="1"/>
    <col min="21" max="21" width="18.42578125" style="1" bestFit="1" customWidth="1"/>
    <col min="22" max="22" width="19.7109375" style="1" bestFit="1" customWidth="1"/>
    <col min="23" max="23" width="18" style="1" bestFit="1" customWidth="1"/>
    <col min="24" max="24" width="16.85546875" style="1" bestFit="1" customWidth="1"/>
    <col min="25" max="26" width="17.28515625" style="1" bestFit="1" customWidth="1"/>
    <col min="27" max="27" width="17.5703125" style="1" bestFit="1" customWidth="1"/>
    <col min="28" max="28" width="17.28515625" style="1" bestFit="1" customWidth="1"/>
    <col min="29" max="30" width="12.85546875" style="1" bestFit="1" customWidth="1"/>
    <col min="31" max="31" width="12.42578125" style="1" bestFit="1" customWidth="1"/>
    <col min="32" max="32" width="12" style="1" bestFit="1" customWidth="1"/>
    <col min="33" max="36" width="12.42578125" style="1" bestFit="1" customWidth="1"/>
    <col min="37" max="37" width="10.5703125" style="1" bestFit="1" customWidth="1"/>
    <col min="38" max="38" width="12.42578125" style="1" bestFit="1" customWidth="1"/>
    <col min="39" max="16384" width="9.140625" style="1"/>
  </cols>
  <sheetData>
    <row r="1" spans="1:38" ht="18.75" customHeight="1" x14ac:dyDescent="0.25">
      <c r="A1" s="116" t="s">
        <v>1</v>
      </c>
      <c r="B1" s="116" t="s">
        <v>0</v>
      </c>
      <c r="C1" s="117" t="s">
        <v>319</v>
      </c>
      <c r="D1" s="113"/>
      <c r="E1" s="116" t="s">
        <v>2</v>
      </c>
      <c r="F1" s="116" t="s">
        <v>3</v>
      </c>
      <c r="G1" s="3"/>
      <c r="H1" s="3"/>
      <c r="I1" s="111"/>
      <c r="K1" s="3"/>
      <c r="L1" s="3"/>
      <c r="M1" s="18"/>
      <c r="N1" s="18"/>
      <c r="O1" s="18"/>
      <c r="P1" s="111"/>
      <c r="Q1" s="18"/>
      <c r="R1" s="18"/>
      <c r="S1" s="115" t="s">
        <v>321</v>
      </c>
      <c r="T1" s="115"/>
      <c r="U1" s="115"/>
      <c r="V1" s="115"/>
      <c r="W1" s="115"/>
      <c r="X1" s="115"/>
      <c r="Y1" s="115"/>
      <c r="Z1" s="115"/>
      <c r="AA1" s="115"/>
      <c r="AB1" s="115"/>
      <c r="AC1" s="114" t="s">
        <v>888</v>
      </c>
      <c r="AD1" s="114"/>
      <c r="AE1" s="114"/>
      <c r="AF1" s="114"/>
      <c r="AG1" s="114"/>
      <c r="AH1" s="114"/>
      <c r="AI1" s="114"/>
      <c r="AJ1" s="114"/>
      <c r="AK1" s="114"/>
      <c r="AL1" s="114"/>
    </row>
    <row r="2" spans="1:38" s="112" customFormat="1" ht="74.25" customHeight="1" x14ac:dyDescent="0.25">
      <c r="A2" s="116"/>
      <c r="B2" s="116"/>
      <c r="C2" s="117"/>
      <c r="D2" s="113"/>
      <c r="E2" s="116"/>
      <c r="F2" s="116"/>
      <c r="G2" s="112" t="s">
        <v>4</v>
      </c>
      <c r="H2" s="112" t="s">
        <v>5</v>
      </c>
      <c r="I2" s="112" t="s">
        <v>6</v>
      </c>
      <c r="J2" s="40" t="s">
        <v>7</v>
      </c>
      <c r="K2" s="112" t="s">
        <v>8</v>
      </c>
      <c r="L2" s="112" t="s">
        <v>9</v>
      </c>
      <c r="M2" s="112" t="s">
        <v>10</v>
      </c>
      <c r="N2" s="112" t="s">
        <v>11</v>
      </c>
      <c r="O2" s="112" t="s">
        <v>12</v>
      </c>
      <c r="P2" s="112" t="s">
        <v>13</v>
      </c>
      <c r="Q2" s="112" t="s">
        <v>14</v>
      </c>
      <c r="R2" s="112" t="s">
        <v>15</v>
      </c>
      <c r="S2" s="25">
        <v>2008</v>
      </c>
      <c r="T2" s="25">
        <v>2009</v>
      </c>
      <c r="U2" s="25">
        <v>2010</v>
      </c>
      <c r="V2" s="25">
        <v>2011</v>
      </c>
      <c r="W2" s="25">
        <v>2012</v>
      </c>
      <c r="X2" s="25">
        <v>2013</v>
      </c>
      <c r="Y2" s="25">
        <v>2014</v>
      </c>
      <c r="Z2" s="25">
        <v>2015</v>
      </c>
      <c r="AA2" s="25">
        <v>2016</v>
      </c>
      <c r="AB2" s="25">
        <v>2017</v>
      </c>
      <c r="AC2" s="25">
        <v>2008</v>
      </c>
      <c r="AD2" s="25">
        <v>2009</v>
      </c>
      <c r="AE2" s="25">
        <v>2010</v>
      </c>
      <c r="AF2" s="25">
        <v>2011</v>
      </c>
      <c r="AG2" s="25">
        <v>2012</v>
      </c>
      <c r="AH2" s="25">
        <v>2013</v>
      </c>
      <c r="AI2" s="25">
        <v>2014</v>
      </c>
      <c r="AJ2" s="25">
        <v>2015</v>
      </c>
      <c r="AK2" s="25">
        <v>2016</v>
      </c>
      <c r="AL2" s="25">
        <v>2017</v>
      </c>
    </row>
    <row r="3" spans="1:38" s="112" customFormat="1" ht="74.25" customHeight="1" x14ac:dyDescent="0.25">
      <c r="C3" s="113"/>
      <c r="D3" s="113"/>
      <c r="J3" s="40"/>
      <c r="S3" s="25"/>
      <c r="T3" s="25"/>
      <c r="U3" s="25"/>
      <c r="V3" s="25"/>
      <c r="W3" s="25"/>
      <c r="X3" s="25"/>
      <c r="Y3" s="25"/>
      <c r="Z3" s="25"/>
      <c r="AA3" s="25"/>
      <c r="AB3" s="25"/>
      <c r="AC3" s="25"/>
      <c r="AD3" s="25"/>
      <c r="AE3" s="25"/>
      <c r="AF3" s="25"/>
      <c r="AG3" s="25"/>
      <c r="AH3" s="25"/>
      <c r="AI3" s="25"/>
      <c r="AJ3" s="25"/>
      <c r="AK3" s="25"/>
      <c r="AL3" s="25"/>
    </row>
    <row r="4" spans="1:38" ht="18.75" customHeight="1" x14ac:dyDescent="0.25">
      <c r="A4" s="17">
        <v>120</v>
      </c>
      <c r="B4" s="3" t="s">
        <v>58</v>
      </c>
      <c r="C4" s="16">
        <v>194896</v>
      </c>
      <c r="D4" s="16"/>
      <c r="E4" s="3">
        <v>4000</v>
      </c>
      <c r="F4" s="3" t="str">
        <f t="shared" ref="F4:F14" si="0">IF(E4&gt;=2000,"LARGE",IF(E4&gt;=1000,"MEDIUM",IF(E4&gt;0, "SMALL", "UNKNOWN")))</f>
        <v>LARGE</v>
      </c>
      <c r="G4" s="3" t="s">
        <v>17</v>
      </c>
      <c r="H4" s="32">
        <f>E4*'[1]Estimates for kW-kWh'!$E$4</f>
        <v>1574.6683046683047</v>
      </c>
      <c r="I4" s="33">
        <f>H4*'[1]Estimates for kW-kWh'!$H$4</f>
        <v>202.59773110721693</v>
      </c>
      <c r="J4" s="34">
        <f>H4*'[1]Estimates for kW-kWh'!$I$4</f>
        <v>263840.56360447622</v>
      </c>
      <c r="K4" s="3"/>
      <c r="L4" s="3"/>
      <c r="M4" s="18" t="s">
        <v>59</v>
      </c>
      <c r="N4" s="18" t="s">
        <v>19</v>
      </c>
      <c r="O4" s="18" t="s">
        <v>60</v>
      </c>
      <c r="P4" s="111">
        <v>3</v>
      </c>
      <c r="Q4" s="18" t="s">
        <v>61</v>
      </c>
      <c r="R4" s="18"/>
      <c r="S4" s="21">
        <v>-381987870.38499999</v>
      </c>
      <c r="T4" s="21">
        <v>-353553409</v>
      </c>
      <c r="U4" s="21">
        <v>1625736815.52</v>
      </c>
      <c r="V4" s="21">
        <v>-1248325658.3699999</v>
      </c>
      <c r="W4" s="21">
        <v>-264627663.77000001</v>
      </c>
      <c r="X4" s="21">
        <v>-313529786.31999999</v>
      </c>
      <c r="Y4" s="21">
        <v>-296604937.82999998</v>
      </c>
      <c r="Z4" s="21">
        <v>-317251443.14999998</v>
      </c>
      <c r="AA4" s="21">
        <v>-283688136.51999998</v>
      </c>
      <c r="AB4" s="21">
        <v>-217440448.50999999</v>
      </c>
      <c r="AC4" s="31">
        <f t="shared" ref="AC4:AC67" si="1">S4/C4</f>
        <v>-1959.9574664692964</v>
      </c>
      <c r="AD4" s="31">
        <f t="shared" ref="AD4:AD67" si="2">T4/C4</f>
        <v>-1814.0619048107708</v>
      </c>
      <c r="AE4" s="31">
        <f t="shared" ref="AE4:AE67" si="3">U4/C4</f>
        <v>8341.5607068385198</v>
      </c>
      <c r="AF4" s="31">
        <f t="shared" ref="AF4:AF67" si="4">V4/C4</f>
        <v>-6405.0860888371226</v>
      </c>
      <c r="AG4" s="31">
        <f t="shared" ref="AG4:AG67" si="5">W4/C4</f>
        <v>-1357.7890965951071</v>
      </c>
      <c r="AH4" s="31">
        <f t="shared" ref="AH4:AH67" si="6">X4/C4</f>
        <v>-1608.7030330022164</v>
      </c>
      <c r="AI4" s="31">
        <f t="shared" ref="AI4:AI67" si="7">Y4/C4</f>
        <v>-1521.8626232965273</v>
      </c>
      <c r="AJ4" s="31">
        <f t="shared" ref="AJ4:AJ67" si="8">Z4/C4</f>
        <v>-1627.7986369653559</v>
      </c>
      <c r="AK4" s="31">
        <f t="shared" ref="AK4:AK67" si="9">AA4/C4</f>
        <v>-1455.5872697233394</v>
      </c>
      <c r="AL4" s="31">
        <f t="shared" ref="AL4:AL67" si="10">AB4/C4</f>
        <v>-1115.674249394549</v>
      </c>
    </row>
    <row r="5" spans="1:38" ht="18.75" customHeight="1" x14ac:dyDescent="0.25">
      <c r="A5" s="17">
        <v>118</v>
      </c>
      <c r="B5" s="3" t="s">
        <v>23</v>
      </c>
      <c r="C5" s="16">
        <v>442235</v>
      </c>
      <c r="D5" s="16"/>
      <c r="E5" s="3">
        <v>11000</v>
      </c>
      <c r="F5" s="3" t="str">
        <f t="shared" si="0"/>
        <v>LARGE</v>
      </c>
      <c r="G5" s="3" t="s">
        <v>17</v>
      </c>
      <c r="H5" s="32">
        <f>E5*'[1]Estimates for kW-kWh'!$E$4</f>
        <v>4330.3378378378384</v>
      </c>
      <c r="I5" s="33">
        <f>H5*'[1]Estimates for kW-kWh'!$H$4</f>
        <v>557.1437605448466</v>
      </c>
      <c r="J5" s="34">
        <f>H5*'[1]Estimates for kW-kWh'!$I$4</f>
        <v>725561.54991230962</v>
      </c>
      <c r="K5" s="3"/>
      <c r="L5" s="3"/>
      <c r="M5" s="18" t="s">
        <v>24</v>
      </c>
      <c r="N5" s="18" t="s">
        <v>25</v>
      </c>
      <c r="O5" s="18" t="s">
        <v>26</v>
      </c>
      <c r="P5" s="111">
        <v>2</v>
      </c>
      <c r="Q5" s="18" t="s">
        <v>27</v>
      </c>
      <c r="R5" s="18" t="s">
        <v>28</v>
      </c>
      <c r="S5" s="21">
        <v>3032205</v>
      </c>
      <c r="T5" s="21">
        <v>5017437.5</v>
      </c>
      <c r="U5" s="21">
        <v>4771210</v>
      </c>
      <c r="V5" s="21">
        <v>4349270</v>
      </c>
      <c r="W5" s="21">
        <v>4417500</v>
      </c>
      <c r="X5" s="21">
        <v>4392535</v>
      </c>
      <c r="Y5" s="21">
        <v>4123909</v>
      </c>
      <c r="Z5" s="21">
        <v>3594819</v>
      </c>
      <c r="AA5" s="21">
        <v>3032277</v>
      </c>
      <c r="AB5" s="21">
        <v>2225035</v>
      </c>
      <c r="AC5" s="31">
        <f t="shared" si="1"/>
        <v>6.8565468585706695</v>
      </c>
      <c r="AD5" s="31">
        <f t="shared" si="2"/>
        <v>11.345636369803385</v>
      </c>
      <c r="AE5" s="31">
        <f t="shared" si="3"/>
        <v>10.788856603389601</v>
      </c>
      <c r="AF5" s="31">
        <f t="shared" si="4"/>
        <v>9.8347484934480534</v>
      </c>
      <c r="AG5" s="31">
        <f t="shared" si="5"/>
        <v>9.9890329802028326</v>
      </c>
      <c r="AH5" s="31">
        <f t="shared" si="6"/>
        <v>9.9325810937623658</v>
      </c>
      <c r="AI5" s="31">
        <f t="shared" si="7"/>
        <v>9.3251529164358313</v>
      </c>
      <c r="AJ5" s="31">
        <f t="shared" si="8"/>
        <v>8.1287528124187372</v>
      </c>
      <c r="AK5" s="31">
        <f t="shared" si="9"/>
        <v>6.8567096679367303</v>
      </c>
      <c r="AL5" s="31">
        <f t="shared" si="10"/>
        <v>5.0313408029667483</v>
      </c>
    </row>
    <row r="6" spans="1:38" ht="18.75" customHeight="1" x14ac:dyDescent="0.25">
      <c r="A6" s="17">
        <v>8</v>
      </c>
      <c r="B6" s="3" t="s">
        <v>324</v>
      </c>
      <c r="C6" s="16">
        <v>106019</v>
      </c>
      <c r="D6" s="16"/>
      <c r="E6" s="3">
        <v>3800</v>
      </c>
      <c r="F6" s="3" t="str">
        <f t="shared" si="0"/>
        <v>LARGE</v>
      </c>
      <c r="G6" s="3"/>
      <c r="H6" s="32">
        <f>E6*'[1]Estimates for kW-kWh'!$E$4</f>
        <v>1495.9348894348896</v>
      </c>
      <c r="I6" s="33">
        <f>H6*'[1]Estimates for kW-kWh'!$H$4</f>
        <v>192.46784455185607</v>
      </c>
      <c r="J6" s="34">
        <f>H6*'[1]Estimates for kW-kWh'!$I$4</f>
        <v>250648.53542425239</v>
      </c>
      <c r="K6" s="3"/>
      <c r="L6" s="3"/>
      <c r="M6" s="18" t="s">
        <v>18</v>
      </c>
      <c r="N6" s="18" t="s">
        <v>19</v>
      </c>
      <c r="O6" s="18" t="s">
        <v>71</v>
      </c>
      <c r="P6" s="111">
        <v>1</v>
      </c>
      <c r="Q6" s="18"/>
      <c r="R6" s="18"/>
      <c r="S6" s="21">
        <v>1155144</v>
      </c>
      <c r="T6" s="21">
        <v>1142526</v>
      </c>
      <c r="U6" s="21">
        <v>959592</v>
      </c>
      <c r="V6" s="21">
        <v>960072</v>
      </c>
      <c r="W6" s="21">
        <v>935592</v>
      </c>
      <c r="X6" s="21">
        <v>940992</v>
      </c>
      <c r="Y6" s="21">
        <v>968112</v>
      </c>
      <c r="Z6" s="21">
        <v>974343</v>
      </c>
      <c r="AA6" s="21">
        <v>903173</v>
      </c>
      <c r="AB6" s="21">
        <v>582463</v>
      </c>
      <c r="AC6" s="31">
        <f t="shared" si="1"/>
        <v>10.895631915034098</v>
      </c>
      <c r="AD6" s="31">
        <f t="shared" si="2"/>
        <v>10.77661551231383</v>
      </c>
      <c r="AE6" s="31">
        <f t="shared" si="3"/>
        <v>9.051132344202454</v>
      </c>
      <c r="AF6" s="31">
        <f t="shared" si="4"/>
        <v>9.0556598345579573</v>
      </c>
      <c r="AG6" s="31">
        <f t="shared" si="5"/>
        <v>8.824757826427339</v>
      </c>
      <c r="AH6" s="31">
        <f t="shared" si="6"/>
        <v>8.8756920929267391</v>
      </c>
      <c r="AI6" s="31">
        <f t="shared" si="7"/>
        <v>9.1314952980126201</v>
      </c>
      <c r="AJ6" s="31">
        <f t="shared" si="8"/>
        <v>9.1902677821899843</v>
      </c>
      <c r="AK6" s="31">
        <f t="shared" si="9"/>
        <v>8.518973014271026</v>
      </c>
      <c r="AL6" s="31">
        <f t="shared" si="10"/>
        <v>5.4939491977853026</v>
      </c>
    </row>
    <row r="7" spans="1:38" ht="18.75" customHeight="1" x14ac:dyDescent="0.25">
      <c r="A7" s="17">
        <v>142</v>
      </c>
      <c r="B7" s="3" t="s">
        <v>88</v>
      </c>
      <c r="C7" s="16">
        <v>157023</v>
      </c>
      <c r="D7" s="16"/>
      <c r="E7" s="3">
        <v>2500</v>
      </c>
      <c r="F7" s="3" t="str">
        <f t="shared" si="0"/>
        <v>LARGE</v>
      </c>
      <c r="G7" s="3"/>
      <c r="H7" s="32">
        <f>E7*'[1]Estimates for kW-kWh'!$E$4</f>
        <v>984.16769041769044</v>
      </c>
      <c r="I7" s="33">
        <f>H7*'[1]Estimates for kW-kWh'!$H$4</f>
        <v>126.62358194201057</v>
      </c>
      <c r="J7" s="34">
        <f>H7*'[1]Estimates for kW-kWh'!$I$4</f>
        <v>164900.35225279763</v>
      </c>
      <c r="K7" s="3"/>
      <c r="L7" s="3"/>
      <c r="M7" s="18" t="s">
        <v>89</v>
      </c>
      <c r="N7" s="18" t="s">
        <v>35</v>
      </c>
      <c r="O7" s="18"/>
      <c r="P7" s="111"/>
      <c r="Q7" s="18"/>
      <c r="R7" s="18"/>
      <c r="S7" s="21">
        <v>1184400</v>
      </c>
      <c r="T7" s="21">
        <v>1094400</v>
      </c>
      <c r="U7" s="21">
        <v>1037400</v>
      </c>
      <c r="V7" s="21">
        <v>1119000</v>
      </c>
      <c r="W7" s="21">
        <v>1057778.7339999999</v>
      </c>
      <c r="X7" s="21">
        <v>1076649.5</v>
      </c>
      <c r="Y7" s="21">
        <v>1159022.82</v>
      </c>
      <c r="Z7" s="21">
        <v>1187605</v>
      </c>
      <c r="AA7" s="21">
        <v>1215268.3</v>
      </c>
      <c r="AB7" s="21">
        <v>940926</v>
      </c>
      <c r="AC7" s="31">
        <f t="shared" si="1"/>
        <v>7.5428440419556368</v>
      </c>
      <c r="AD7" s="31">
        <f t="shared" si="2"/>
        <v>6.9696796010775488</v>
      </c>
      <c r="AE7" s="31">
        <f t="shared" si="3"/>
        <v>6.6066754551880935</v>
      </c>
      <c r="AF7" s="31">
        <f t="shared" si="4"/>
        <v>7.1263445482508931</v>
      </c>
      <c r="AG7" s="31">
        <f t="shared" si="5"/>
        <v>6.7364572960649074</v>
      </c>
      <c r="AH7" s="31">
        <f t="shared" si="6"/>
        <v>6.8566356521019216</v>
      </c>
      <c r="AI7" s="31">
        <f t="shared" si="7"/>
        <v>7.3812296287804973</v>
      </c>
      <c r="AJ7" s="31">
        <f t="shared" si="8"/>
        <v>7.5632550645446841</v>
      </c>
      <c r="AK7" s="31">
        <f t="shared" si="9"/>
        <v>7.7394286187373824</v>
      </c>
      <c r="AL7" s="31">
        <f t="shared" si="10"/>
        <v>5.9922813855295081</v>
      </c>
    </row>
    <row r="8" spans="1:38" ht="18.75" customHeight="1" x14ac:dyDescent="0.25">
      <c r="A8" s="17">
        <v>6</v>
      </c>
      <c r="B8" s="3" t="s">
        <v>33</v>
      </c>
      <c r="C8" s="16">
        <v>258510</v>
      </c>
      <c r="D8" s="16"/>
      <c r="E8" s="3">
        <v>6000</v>
      </c>
      <c r="F8" s="3" t="str">
        <f t="shared" si="0"/>
        <v>LARGE</v>
      </c>
      <c r="G8" s="3" t="s">
        <v>17</v>
      </c>
      <c r="H8" s="32">
        <f>E8*'[1]Estimates for kW-kWh'!$E$4</f>
        <v>2362.002457002457</v>
      </c>
      <c r="I8" s="33">
        <f>H8*'[1]Estimates for kW-kWh'!$H$4</f>
        <v>303.89659666082537</v>
      </c>
      <c r="J8" s="34">
        <f>H8*'[1]Estimates for kW-kWh'!$I$4</f>
        <v>395760.8454067143</v>
      </c>
      <c r="K8" s="3"/>
      <c r="L8" s="3"/>
      <c r="M8" s="18" t="s">
        <v>34</v>
      </c>
      <c r="N8" s="18" t="s">
        <v>35</v>
      </c>
      <c r="O8" s="18"/>
      <c r="P8" s="111"/>
      <c r="Q8" s="18"/>
      <c r="R8" s="18"/>
      <c r="S8" s="21">
        <v>1637240</v>
      </c>
      <c r="T8" s="21">
        <v>1646020</v>
      </c>
      <c r="U8" s="21">
        <v>1611220</v>
      </c>
      <c r="V8" s="21">
        <v>1619900</v>
      </c>
      <c r="W8" s="21">
        <v>1148940</v>
      </c>
      <c r="X8" s="21">
        <v>1292720</v>
      </c>
      <c r="Y8" s="21">
        <v>1159680</v>
      </c>
      <c r="Z8" s="21">
        <v>1222780</v>
      </c>
      <c r="AA8" s="21">
        <v>1203493</v>
      </c>
      <c r="AB8" s="21">
        <v>840806</v>
      </c>
      <c r="AC8" s="31">
        <f t="shared" si="1"/>
        <v>6.3333720165564191</v>
      </c>
      <c r="AD8" s="31">
        <f t="shared" si="2"/>
        <v>6.3673358864260567</v>
      </c>
      <c r="AE8" s="31">
        <f t="shared" si="3"/>
        <v>6.2327182700862638</v>
      </c>
      <c r="AF8" s="31">
        <f t="shared" si="4"/>
        <v>6.2662953077250396</v>
      </c>
      <c r="AG8" s="31">
        <f t="shared" si="5"/>
        <v>4.4444702332598354</v>
      </c>
      <c r="AH8" s="31">
        <f t="shared" si="6"/>
        <v>5.0006576147924644</v>
      </c>
      <c r="AI8" s="31">
        <f t="shared" si="7"/>
        <v>4.486016014854358</v>
      </c>
      <c r="AJ8" s="31">
        <f t="shared" si="8"/>
        <v>4.7301071525279488</v>
      </c>
      <c r="AK8" s="31">
        <f t="shared" si="9"/>
        <v>4.6554988201616956</v>
      </c>
      <c r="AL8" s="31">
        <f t="shared" si="10"/>
        <v>3.2525086070171367</v>
      </c>
    </row>
    <row r="9" spans="1:38" ht="18.75" customHeight="1" x14ac:dyDescent="0.25">
      <c r="A9" s="17">
        <v>360</v>
      </c>
      <c r="B9" s="3" t="s">
        <v>44</v>
      </c>
      <c r="C9" s="16">
        <v>68812</v>
      </c>
      <c r="D9" s="16"/>
      <c r="E9" s="3">
        <v>5200</v>
      </c>
      <c r="F9" s="3" t="str">
        <f t="shared" si="0"/>
        <v>LARGE</v>
      </c>
      <c r="G9" s="3"/>
      <c r="H9" s="32">
        <f>E9*'[1]Estimates for kW-kWh'!$E$4</f>
        <v>2047.0687960687962</v>
      </c>
      <c r="I9" s="33">
        <f>H9*'[1]Estimates for kW-kWh'!$H$4</f>
        <v>263.377050439382</v>
      </c>
      <c r="J9" s="34">
        <f>H9*'[1]Estimates for kW-kWh'!$I$4</f>
        <v>342992.73268581909</v>
      </c>
      <c r="K9" s="3"/>
      <c r="L9" s="3"/>
      <c r="M9" s="18" t="s">
        <v>45</v>
      </c>
      <c r="N9" s="18" t="s">
        <v>19</v>
      </c>
      <c r="O9" s="18" t="s">
        <v>46</v>
      </c>
      <c r="P9" s="111">
        <v>2</v>
      </c>
      <c r="Q9" s="18"/>
      <c r="R9" s="18"/>
      <c r="S9" s="21">
        <v>1618720</v>
      </c>
      <c r="T9" s="21">
        <v>1711600</v>
      </c>
      <c r="U9" s="21">
        <v>1544080</v>
      </c>
      <c r="V9" s="21">
        <v>1571840</v>
      </c>
      <c r="W9" s="21">
        <v>1451280</v>
      </c>
      <c r="X9" s="21">
        <v>1450480</v>
      </c>
      <c r="Y9" s="21">
        <v>1484560</v>
      </c>
      <c r="Z9" s="21">
        <v>1465920</v>
      </c>
      <c r="AA9" s="21">
        <v>1420240</v>
      </c>
      <c r="AB9" s="21">
        <v>1056880</v>
      </c>
      <c r="AC9" s="31">
        <f t="shared" si="1"/>
        <v>23.523803987676569</v>
      </c>
      <c r="AD9" s="31">
        <f t="shared" si="2"/>
        <v>24.873568563622623</v>
      </c>
      <c r="AE9" s="31">
        <f t="shared" si="3"/>
        <v>22.439109457652734</v>
      </c>
      <c r="AF9" s="31">
        <f t="shared" si="4"/>
        <v>22.842527466139625</v>
      </c>
      <c r="AG9" s="31">
        <f t="shared" si="5"/>
        <v>21.09050746962739</v>
      </c>
      <c r="AH9" s="31">
        <f t="shared" si="6"/>
        <v>21.078881590420277</v>
      </c>
      <c r="AI9" s="31">
        <f t="shared" si="7"/>
        <v>21.574144044643376</v>
      </c>
      <c r="AJ9" s="31">
        <f t="shared" si="8"/>
        <v>21.303261059117595</v>
      </c>
      <c r="AK9" s="31">
        <f t="shared" si="9"/>
        <v>20.639423356391326</v>
      </c>
      <c r="AL9" s="31">
        <f t="shared" si="10"/>
        <v>15.358949020519677</v>
      </c>
    </row>
    <row r="10" spans="1:38" ht="18.75" customHeight="1" x14ac:dyDescent="0.25">
      <c r="A10" s="17">
        <v>1252</v>
      </c>
      <c r="B10" s="3" t="s">
        <v>116</v>
      </c>
      <c r="C10" s="16">
        <v>186114</v>
      </c>
      <c r="D10" s="16"/>
      <c r="E10" s="3">
        <v>2200</v>
      </c>
      <c r="F10" s="3" t="str">
        <f t="shared" si="0"/>
        <v>LARGE</v>
      </c>
      <c r="G10" s="3"/>
      <c r="H10" s="32">
        <f>E10*'[1]Estimates for kW-kWh'!$E$4</f>
        <v>866.06756756756761</v>
      </c>
      <c r="I10" s="33">
        <f>H10*'[1]Estimates for kW-kWh'!$H$4</f>
        <v>111.42875210896931</v>
      </c>
      <c r="J10" s="34">
        <f>H10*'[1]Estimates for kW-kWh'!$I$4</f>
        <v>145112.30998246191</v>
      </c>
      <c r="K10" s="3"/>
      <c r="L10" s="3"/>
      <c r="M10" s="18" t="s">
        <v>18</v>
      </c>
      <c r="N10" s="18" t="s">
        <v>19</v>
      </c>
      <c r="O10" s="18" t="s">
        <v>99</v>
      </c>
      <c r="P10" s="111">
        <v>3</v>
      </c>
      <c r="Q10" s="18" t="s">
        <v>117</v>
      </c>
      <c r="R10" s="18" t="s">
        <v>94</v>
      </c>
      <c r="S10" s="29" t="s">
        <v>320</v>
      </c>
      <c r="T10" s="29" t="s">
        <v>320</v>
      </c>
      <c r="U10" s="29" t="s">
        <v>320</v>
      </c>
      <c r="V10" s="21">
        <v>133698</v>
      </c>
      <c r="W10" s="21">
        <v>263038</v>
      </c>
      <c r="X10" s="21">
        <v>704403</v>
      </c>
      <c r="Y10" s="21">
        <v>1487281</v>
      </c>
      <c r="Z10" s="21">
        <v>1472474</v>
      </c>
      <c r="AA10" s="21">
        <v>1409036</v>
      </c>
      <c r="AB10" s="21">
        <v>857285</v>
      </c>
      <c r="AC10" s="31" t="e">
        <f t="shared" si="1"/>
        <v>#VALUE!</v>
      </c>
      <c r="AD10" s="31" t="e">
        <f t="shared" si="2"/>
        <v>#VALUE!</v>
      </c>
      <c r="AE10" s="31" t="e">
        <f t="shared" si="3"/>
        <v>#VALUE!</v>
      </c>
      <c r="AF10" s="31">
        <f t="shared" si="4"/>
        <v>0.71836616267448983</v>
      </c>
      <c r="AG10" s="31">
        <f t="shared" si="5"/>
        <v>1.4133165694144449</v>
      </c>
      <c r="AH10" s="31">
        <f t="shared" si="6"/>
        <v>3.7847931912698667</v>
      </c>
      <c r="AI10" s="31">
        <f t="shared" si="7"/>
        <v>7.9912365539400581</v>
      </c>
      <c r="AJ10" s="31">
        <f t="shared" si="8"/>
        <v>7.9116777888820833</v>
      </c>
      <c r="AK10" s="31">
        <f t="shared" si="9"/>
        <v>7.5708221842526626</v>
      </c>
      <c r="AL10" s="31">
        <f t="shared" si="10"/>
        <v>4.6062359629044565</v>
      </c>
    </row>
    <row r="11" spans="1:38" ht="18.75" customHeight="1" x14ac:dyDescent="0.25">
      <c r="A11" s="17">
        <v>364</v>
      </c>
      <c r="B11" s="3" t="s">
        <v>110</v>
      </c>
      <c r="C11" s="16">
        <v>104575</v>
      </c>
      <c r="D11" s="16"/>
      <c r="E11" s="3">
        <v>2300</v>
      </c>
      <c r="F11" s="3" t="str">
        <f t="shared" si="0"/>
        <v>LARGE</v>
      </c>
      <c r="G11" s="3"/>
      <c r="H11" s="32">
        <f>E11*'[1]Estimates for kW-kWh'!$E$4</f>
        <v>905.43427518427529</v>
      </c>
      <c r="I11" s="33">
        <f>H11*'[1]Estimates for kW-kWh'!$H$4</f>
        <v>116.49369538664975</v>
      </c>
      <c r="J11" s="34">
        <f>H11*'[1]Estimates for kW-kWh'!$I$4</f>
        <v>151708.32407257383</v>
      </c>
      <c r="K11" s="3"/>
      <c r="L11" s="3"/>
      <c r="M11" s="18" t="s">
        <v>111</v>
      </c>
      <c r="N11" s="18" t="s">
        <v>35</v>
      </c>
      <c r="O11" s="18"/>
      <c r="P11" s="111"/>
      <c r="Q11" s="18"/>
      <c r="R11" s="18"/>
      <c r="S11" s="21">
        <v>2046200</v>
      </c>
      <c r="T11" s="21">
        <v>1831600</v>
      </c>
      <c r="U11" s="21">
        <v>1701280</v>
      </c>
      <c r="V11" s="21">
        <v>1681720</v>
      </c>
      <c r="W11" s="21">
        <v>1597400</v>
      </c>
      <c r="X11" s="21">
        <v>1398200</v>
      </c>
      <c r="Y11" s="21">
        <v>1344100</v>
      </c>
      <c r="Z11" s="21">
        <v>1318701.1000000001</v>
      </c>
      <c r="AA11" s="21">
        <v>1183985</v>
      </c>
      <c r="AB11" s="21">
        <v>864888</v>
      </c>
      <c r="AC11" s="31">
        <f t="shared" si="1"/>
        <v>19.56681807315324</v>
      </c>
      <c r="AD11" s="31">
        <f t="shared" si="2"/>
        <v>17.51470236672245</v>
      </c>
      <c r="AE11" s="31">
        <f t="shared" si="3"/>
        <v>16.268515419555342</v>
      </c>
      <c r="AF11" s="31">
        <f t="shared" si="4"/>
        <v>16.081472627300979</v>
      </c>
      <c r="AG11" s="31">
        <f t="shared" si="5"/>
        <v>15.275161367439637</v>
      </c>
      <c r="AH11" s="31">
        <f t="shared" si="6"/>
        <v>13.37030839110686</v>
      </c>
      <c r="AI11" s="31">
        <f t="shared" si="7"/>
        <v>12.852976332775519</v>
      </c>
      <c r="AJ11" s="31">
        <f t="shared" si="8"/>
        <v>12.610098972029645</v>
      </c>
      <c r="AK11" s="31">
        <f t="shared" si="9"/>
        <v>11.32187425292852</v>
      </c>
      <c r="AL11" s="31">
        <f t="shared" si="10"/>
        <v>8.2705044226631603</v>
      </c>
    </row>
    <row r="12" spans="1:38" ht="18.75" customHeight="1" x14ac:dyDescent="0.25">
      <c r="A12" s="17">
        <v>70</v>
      </c>
      <c r="B12" s="3" t="s">
        <v>84</v>
      </c>
      <c r="C12" s="16">
        <v>231316</v>
      </c>
      <c r="D12" s="16"/>
      <c r="E12" s="3">
        <v>2500</v>
      </c>
      <c r="F12" s="3" t="str">
        <f t="shared" si="0"/>
        <v>LARGE</v>
      </c>
      <c r="G12" s="3"/>
      <c r="H12" s="32">
        <f>E12*'[1]Estimates for kW-kWh'!$E$4</f>
        <v>984.16769041769044</v>
      </c>
      <c r="I12" s="33">
        <f>H12*'[1]Estimates for kW-kWh'!$H$4</f>
        <v>126.62358194201057</v>
      </c>
      <c r="J12" s="34">
        <f>H12*'[1]Estimates for kW-kWh'!$I$4</f>
        <v>164900.35225279763</v>
      </c>
      <c r="K12" s="3"/>
      <c r="L12" s="3"/>
      <c r="M12" s="18" t="s">
        <v>18</v>
      </c>
      <c r="N12" s="18" t="s">
        <v>19</v>
      </c>
      <c r="O12" s="18" t="s">
        <v>85</v>
      </c>
      <c r="P12" s="111">
        <v>1</v>
      </c>
      <c r="Q12" s="18"/>
      <c r="R12" s="18"/>
      <c r="S12" s="21">
        <v>11916040</v>
      </c>
      <c r="T12" s="21">
        <v>11871200</v>
      </c>
      <c r="U12" s="21">
        <v>10263962</v>
      </c>
      <c r="V12" s="21">
        <v>11018027</v>
      </c>
      <c r="W12" s="21">
        <v>9264942</v>
      </c>
      <c r="X12" s="21">
        <v>10022492</v>
      </c>
      <c r="Y12" s="21">
        <v>5979294</v>
      </c>
      <c r="Z12" s="21">
        <v>8513329</v>
      </c>
      <c r="AA12" s="21">
        <v>9019458.4600000009</v>
      </c>
      <c r="AB12" s="21">
        <v>6404109</v>
      </c>
      <c r="AC12" s="31">
        <f t="shared" si="1"/>
        <v>51.514119213543381</v>
      </c>
      <c r="AD12" s="31">
        <f t="shared" si="2"/>
        <v>51.320271835930072</v>
      </c>
      <c r="AE12" s="31">
        <f t="shared" si="3"/>
        <v>44.372036521468466</v>
      </c>
      <c r="AF12" s="31">
        <f t="shared" si="4"/>
        <v>47.631927752511714</v>
      </c>
      <c r="AG12" s="31">
        <f t="shared" si="5"/>
        <v>40.053182659219424</v>
      </c>
      <c r="AH12" s="31">
        <f t="shared" si="6"/>
        <v>43.328139860623565</v>
      </c>
      <c r="AI12" s="31">
        <f t="shared" si="7"/>
        <v>25.849029033875738</v>
      </c>
      <c r="AJ12" s="31">
        <f t="shared" si="8"/>
        <v>36.803891646059938</v>
      </c>
      <c r="AK12" s="31">
        <f t="shared" si="9"/>
        <v>38.991935101765556</v>
      </c>
      <c r="AL12" s="31">
        <f t="shared" si="10"/>
        <v>27.68554272078023</v>
      </c>
    </row>
    <row r="13" spans="1:38" ht="18.75" customHeight="1" x14ac:dyDescent="0.25">
      <c r="A13" s="17">
        <v>210</v>
      </c>
      <c r="B13" s="3" t="s">
        <v>62</v>
      </c>
      <c r="C13" s="16">
        <v>194280</v>
      </c>
      <c r="D13" s="16"/>
      <c r="E13" s="3">
        <v>4000</v>
      </c>
      <c r="F13" s="3" t="str">
        <f t="shared" si="0"/>
        <v>LARGE</v>
      </c>
      <c r="G13" s="3"/>
      <c r="H13" s="32">
        <f>E13*'[1]Estimates for kW-kWh'!$E$4</f>
        <v>1574.6683046683047</v>
      </c>
      <c r="I13" s="33">
        <f>H13*'[1]Estimates for kW-kWh'!$H$4</f>
        <v>202.59773110721693</v>
      </c>
      <c r="J13" s="34">
        <f>H13*'[1]Estimates for kW-kWh'!$I$4</f>
        <v>263840.56360447622</v>
      </c>
      <c r="K13" s="3"/>
      <c r="L13" s="3"/>
      <c r="M13" s="18" t="s">
        <v>63</v>
      </c>
      <c r="N13" s="18" t="s">
        <v>19</v>
      </c>
      <c r="O13" s="18" t="s">
        <v>64</v>
      </c>
      <c r="P13" s="111">
        <v>3</v>
      </c>
      <c r="Q13" s="18" t="s">
        <v>65</v>
      </c>
      <c r="R13" s="18" t="s">
        <v>43</v>
      </c>
      <c r="S13" s="21">
        <v>5753800</v>
      </c>
      <c r="T13" s="21">
        <v>5870900</v>
      </c>
      <c r="U13" s="21">
        <v>5690800</v>
      </c>
      <c r="V13" s="21">
        <v>5568400</v>
      </c>
      <c r="W13" s="21">
        <v>3682800</v>
      </c>
      <c r="X13" s="21">
        <v>3095100</v>
      </c>
      <c r="Y13" s="21">
        <v>3236400</v>
      </c>
      <c r="Z13" s="21">
        <v>3240536.67</v>
      </c>
      <c r="AA13" s="21">
        <v>3362598</v>
      </c>
      <c r="AB13" s="21">
        <v>2368545</v>
      </c>
      <c r="AC13" s="31">
        <f t="shared" si="1"/>
        <v>29.616018118179948</v>
      </c>
      <c r="AD13" s="31">
        <f t="shared" si="2"/>
        <v>30.218756434012764</v>
      </c>
      <c r="AE13" s="31">
        <f t="shared" si="3"/>
        <v>29.291743874819847</v>
      </c>
      <c r="AF13" s="31">
        <f t="shared" si="4"/>
        <v>28.661725344863083</v>
      </c>
      <c r="AG13" s="31">
        <f t="shared" si="5"/>
        <v>18.956145768993206</v>
      </c>
      <c r="AH13" s="31">
        <f t="shared" si="6"/>
        <v>15.931130327362569</v>
      </c>
      <c r="AI13" s="31">
        <f t="shared" si="7"/>
        <v>16.658431130327362</v>
      </c>
      <c r="AJ13" s="31">
        <f t="shared" si="8"/>
        <v>16.679723440395307</v>
      </c>
      <c r="AK13" s="31">
        <f t="shared" si="9"/>
        <v>17.307998764669549</v>
      </c>
      <c r="AL13" s="31">
        <f t="shared" si="10"/>
        <v>12.191399011735639</v>
      </c>
    </row>
    <row r="14" spans="1:38" ht="18.75" customHeight="1" x14ac:dyDescent="0.25">
      <c r="A14" s="17">
        <v>160</v>
      </c>
      <c r="B14" s="3" t="s">
        <v>123</v>
      </c>
      <c r="C14" s="16">
        <v>94059</v>
      </c>
      <c r="D14" s="16"/>
      <c r="E14" s="3">
        <v>2000</v>
      </c>
      <c r="F14" s="3" t="str">
        <f t="shared" si="0"/>
        <v>LARGE</v>
      </c>
      <c r="G14" s="3"/>
      <c r="H14" s="32">
        <f>E14*'[1]Estimates for kW-kWh'!$E$4</f>
        <v>787.33415233415235</v>
      </c>
      <c r="I14" s="33">
        <f>H14*'[1]Estimates for kW-kWh'!$H$4</f>
        <v>101.29886555360847</v>
      </c>
      <c r="J14" s="34">
        <f>H14*'[1]Estimates for kW-kWh'!$I$4</f>
        <v>131920.28180223811</v>
      </c>
      <c r="K14" s="3"/>
      <c r="L14" s="3"/>
      <c r="M14" s="18" t="s">
        <v>18</v>
      </c>
      <c r="N14" s="18" t="s">
        <v>35</v>
      </c>
      <c r="O14" s="18"/>
      <c r="P14" s="111"/>
      <c r="Q14" s="18"/>
      <c r="R14" s="18"/>
      <c r="S14" s="21">
        <v>1911620</v>
      </c>
      <c r="T14" s="21">
        <v>1693985</v>
      </c>
      <c r="U14" s="21">
        <v>1604120</v>
      </c>
      <c r="V14" s="21">
        <v>1292620</v>
      </c>
      <c r="W14" s="21">
        <v>1178620</v>
      </c>
      <c r="X14" s="21">
        <v>1184620</v>
      </c>
      <c r="Y14" s="21">
        <v>1082620</v>
      </c>
      <c r="Z14" s="21">
        <v>1073865</v>
      </c>
      <c r="AA14" s="21">
        <v>1129616</v>
      </c>
      <c r="AB14" s="21">
        <v>696289</v>
      </c>
      <c r="AC14" s="31">
        <f t="shared" si="1"/>
        <v>20.323626659862427</v>
      </c>
      <c r="AD14" s="31">
        <f t="shared" si="2"/>
        <v>18.009812989719219</v>
      </c>
      <c r="AE14" s="31">
        <f t="shared" si="3"/>
        <v>17.054402024261368</v>
      </c>
      <c r="AF14" s="31">
        <f t="shared" si="4"/>
        <v>13.742650889335417</v>
      </c>
      <c r="AG14" s="31">
        <f t="shared" si="5"/>
        <v>12.530645658576001</v>
      </c>
      <c r="AH14" s="31">
        <f t="shared" si="6"/>
        <v>12.594435407563338</v>
      </c>
      <c r="AI14" s="31">
        <f t="shared" si="7"/>
        <v>11.510009674778596</v>
      </c>
      <c r="AJ14" s="31">
        <f t="shared" si="8"/>
        <v>11.41692979938124</v>
      </c>
      <c r="AK14" s="31">
        <f t="shared" si="9"/>
        <v>12.00965351534675</v>
      </c>
      <c r="AL14" s="31">
        <f t="shared" si="10"/>
        <v>7.4026834221074003</v>
      </c>
    </row>
    <row r="15" spans="1:38" ht="18.75" customHeight="1" x14ac:dyDescent="0.25">
      <c r="A15" s="13">
        <v>409</v>
      </c>
      <c r="B15" s="5" t="s">
        <v>509</v>
      </c>
      <c r="C15" s="14">
        <v>238390</v>
      </c>
      <c r="D15" s="14"/>
      <c r="E15" s="2">
        <v>3100</v>
      </c>
      <c r="F15" s="3" t="s">
        <v>883</v>
      </c>
      <c r="G15" s="2"/>
      <c r="H15" s="35"/>
      <c r="I15" s="36"/>
      <c r="J15" s="37"/>
      <c r="K15" s="2"/>
      <c r="L15" s="2"/>
      <c r="M15" s="38"/>
      <c r="N15" s="38"/>
      <c r="O15" s="38"/>
      <c r="P15" s="39"/>
      <c r="Q15" s="38"/>
      <c r="R15" s="38"/>
      <c r="S15" s="29" t="s">
        <v>320</v>
      </c>
      <c r="T15" s="29" t="s">
        <v>320</v>
      </c>
      <c r="U15" s="29" t="s">
        <v>320</v>
      </c>
      <c r="V15" s="29" t="s">
        <v>320</v>
      </c>
      <c r="W15" s="29" t="s">
        <v>320</v>
      </c>
      <c r="X15" s="29" t="s">
        <v>320</v>
      </c>
      <c r="Y15" s="21">
        <v>59077</v>
      </c>
      <c r="Z15" s="21">
        <v>2142239</v>
      </c>
      <c r="AA15" s="21">
        <v>2491585.5499999998</v>
      </c>
      <c r="AB15" s="21">
        <v>2108846</v>
      </c>
      <c r="AC15" s="31" t="e">
        <f t="shared" si="1"/>
        <v>#VALUE!</v>
      </c>
      <c r="AD15" s="31" t="e">
        <f t="shared" si="2"/>
        <v>#VALUE!</v>
      </c>
      <c r="AE15" s="31" t="e">
        <f t="shared" si="3"/>
        <v>#VALUE!</v>
      </c>
      <c r="AF15" s="31" t="e">
        <f t="shared" si="4"/>
        <v>#VALUE!</v>
      </c>
      <c r="AG15" s="31" t="e">
        <f t="shared" si="5"/>
        <v>#VALUE!</v>
      </c>
      <c r="AH15" s="31" t="e">
        <f t="shared" si="6"/>
        <v>#VALUE!</v>
      </c>
      <c r="AI15" s="31">
        <f t="shared" si="7"/>
        <v>0.24781660304542977</v>
      </c>
      <c r="AJ15" s="31">
        <f t="shared" si="8"/>
        <v>8.986278786861865</v>
      </c>
      <c r="AK15" s="31">
        <f t="shared" si="9"/>
        <v>10.451720080540291</v>
      </c>
      <c r="AL15" s="31">
        <f t="shared" si="10"/>
        <v>8.8462016024162082</v>
      </c>
    </row>
    <row r="16" spans="1:38" ht="18.75" customHeight="1" x14ac:dyDescent="0.25">
      <c r="A16" s="17">
        <v>174</v>
      </c>
      <c r="B16" s="3" t="s">
        <v>125</v>
      </c>
      <c r="C16" s="16">
        <v>107724</v>
      </c>
      <c r="D16" s="16"/>
      <c r="E16" s="3">
        <v>2000</v>
      </c>
      <c r="F16" s="3" t="str">
        <f t="shared" ref="F16:F45" si="11">IF(E16&gt;=2000,"LARGE",IF(E16&gt;=1000,"MEDIUM",IF(E16&gt;0, "SMALL", "UNKNOWN")))</f>
        <v>LARGE</v>
      </c>
      <c r="G16" s="3"/>
      <c r="H16" s="32">
        <f>E16*'[1]Estimates for kW-kWh'!$E$4</f>
        <v>787.33415233415235</v>
      </c>
      <c r="I16" s="33">
        <f>H16*'[1]Estimates for kW-kWh'!$H$4</f>
        <v>101.29886555360847</v>
      </c>
      <c r="J16" s="34">
        <f>H16*'[1]Estimates for kW-kWh'!$I$4</f>
        <v>131920.28180223811</v>
      </c>
      <c r="K16" s="3"/>
      <c r="L16" s="3"/>
      <c r="M16" s="18" t="s">
        <v>126</v>
      </c>
      <c r="N16" s="18" t="s">
        <v>19</v>
      </c>
      <c r="O16" s="18" t="s">
        <v>127</v>
      </c>
      <c r="P16" s="111">
        <v>2</v>
      </c>
      <c r="Q16" s="18"/>
      <c r="R16" s="18"/>
      <c r="S16" s="21">
        <v>2381400</v>
      </c>
      <c r="T16" s="21">
        <v>2230280</v>
      </c>
      <c r="U16" s="21">
        <v>2279240</v>
      </c>
      <c r="V16" s="21">
        <v>2174740</v>
      </c>
      <c r="W16" s="21">
        <v>2073020</v>
      </c>
      <c r="X16" s="21">
        <v>2014386</v>
      </c>
      <c r="Y16" s="21">
        <v>2103524.8879999998</v>
      </c>
      <c r="Z16" s="21">
        <v>2132647</v>
      </c>
      <c r="AA16" s="21">
        <v>2036728.82</v>
      </c>
      <c r="AB16" s="21">
        <v>1492932</v>
      </c>
      <c r="AC16" s="31">
        <f t="shared" si="1"/>
        <v>22.106494374512643</v>
      </c>
      <c r="AD16" s="31">
        <f t="shared" si="2"/>
        <v>20.703650068694071</v>
      </c>
      <c r="AE16" s="31">
        <f t="shared" si="3"/>
        <v>21.15814488878987</v>
      </c>
      <c r="AF16" s="31">
        <f t="shared" si="4"/>
        <v>20.188073224165461</v>
      </c>
      <c r="AG16" s="31">
        <f t="shared" si="5"/>
        <v>19.243808250714789</v>
      </c>
      <c r="AH16" s="31">
        <f t="shared" si="6"/>
        <v>18.699509858527346</v>
      </c>
      <c r="AI16" s="31">
        <f t="shared" si="7"/>
        <v>19.526984590249153</v>
      </c>
      <c r="AJ16" s="31">
        <f t="shared" si="8"/>
        <v>19.797324644461774</v>
      </c>
      <c r="AK16" s="31">
        <f t="shared" si="9"/>
        <v>18.906917864171401</v>
      </c>
      <c r="AL16" s="31">
        <f t="shared" si="10"/>
        <v>13.858861535033975</v>
      </c>
    </row>
    <row r="17" spans="1:38" ht="18.75" customHeight="1" x14ac:dyDescent="0.25">
      <c r="A17" s="17">
        <v>37</v>
      </c>
      <c r="B17" s="3" t="s">
        <v>333</v>
      </c>
      <c r="C17" s="16">
        <v>124246</v>
      </c>
      <c r="D17" s="16"/>
      <c r="E17" s="3">
        <v>2000</v>
      </c>
      <c r="F17" s="3" t="str">
        <f t="shared" si="11"/>
        <v>LARGE</v>
      </c>
      <c r="G17" s="3"/>
      <c r="H17" s="32">
        <f>E17*'[1]Estimates for kW-kWh'!$E$4</f>
        <v>787.33415233415235</v>
      </c>
      <c r="I17" s="33">
        <f>H17*'[1]Estimates for kW-kWh'!$H$4</f>
        <v>101.29886555360847</v>
      </c>
      <c r="J17" s="34">
        <f>H17*'[1]Estimates for kW-kWh'!$I$4</f>
        <v>131920.28180223811</v>
      </c>
      <c r="K17" s="3"/>
      <c r="L17" s="3"/>
      <c r="M17" s="18" t="s">
        <v>118</v>
      </c>
      <c r="N17" s="18" t="s">
        <v>19</v>
      </c>
      <c r="O17" s="18" t="s">
        <v>119</v>
      </c>
      <c r="P17" s="111">
        <v>2</v>
      </c>
      <c r="Q17" s="18"/>
      <c r="R17" s="18"/>
      <c r="S17" s="21">
        <v>3064050</v>
      </c>
      <c r="T17" s="21">
        <v>2787850</v>
      </c>
      <c r="U17" s="21">
        <v>2584100</v>
      </c>
      <c r="V17" s="21">
        <v>2112875</v>
      </c>
      <c r="W17" s="21">
        <v>1902974</v>
      </c>
      <c r="X17" s="21">
        <v>2024541</v>
      </c>
      <c r="Y17" s="21">
        <v>2027914</v>
      </c>
      <c r="Z17" s="21">
        <v>1224390.81</v>
      </c>
      <c r="AA17" s="21">
        <v>667648</v>
      </c>
      <c r="AB17" s="21">
        <v>130655</v>
      </c>
      <c r="AC17" s="31">
        <f t="shared" si="1"/>
        <v>24.661156093556333</v>
      </c>
      <c r="AD17" s="31">
        <f t="shared" si="2"/>
        <v>22.438146902113548</v>
      </c>
      <c r="AE17" s="31">
        <f t="shared" si="3"/>
        <v>20.798255074610047</v>
      </c>
      <c r="AF17" s="31">
        <f t="shared" si="4"/>
        <v>17.005577644350723</v>
      </c>
      <c r="AG17" s="31">
        <f t="shared" si="5"/>
        <v>15.316179192891521</v>
      </c>
      <c r="AH17" s="31">
        <f t="shared" si="6"/>
        <v>16.294617130531364</v>
      </c>
      <c r="AI17" s="31">
        <f t="shared" si="7"/>
        <v>16.32176488579109</v>
      </c>
      <c r="AJ17" s="31">
        <f t="shared" si="8"/>
        <v>9.8545692416657289</v>
      </c>
      <c r="AK17" s="31">
        <f t="shared" si="9"/>
        <v>5.3735975403634724</v>
      </c>
      <c r="AL17" s="31">
        <f t="shared" si="10"/>
        <v>1.0515831495581347</v>
      </c>
    </row>
    <row r="18" spans="1:38" ht="18.75" customHeight="1" x14ac:dyDescent="0.25">
      <c r="A18" s="17">
        <v>557</v>
      </c>
      <c r="B18" s="3" t="s">
        <v>68</v>
      </c>
      <c r="C18" s="16">
        <v>253669</v>
      </c>
      <c r="D18" s="16"/>
      <c r="E18" s="3">
        <v>4000</v>
      </c>
      <c r="F18" s="3" t="str">
        <f t="shared" si="11"/>
        <v>LARGE</v>
      </c>
      <c r="G18" s="3"/>
      <c r="H18" s="32">
        <f>E18*'[1]Estimates for kW-kWh'!$E$4</f>
        <v>1574.6683046683047</v>
      </c>
      <c r="I18" s="33">
        <f>H18*'[1]Estimates for kW-kWh'!$H$4</f>
        <v>202.59773110721693</v>
      </c>
      <c r="J18" s="34">
        <f>H18*'[1]Estimates for kW-kWh'!$I$4</f>
        <v>263840.56360447622</v>
      </c>
      <c r="K18" s="3"/>
      <c r="L18" s="3"/>
      <c r="M18" s="18" t="s">
        <v>69</v>
      </c>
      <c r="N18" s="18" t="s">
        <v>19</v>
      </c>
      <c r="O18" s="18" t="s">
        <v>70</v>
      </c>
      <c r="P18" s="111">
        <v>1</v>
      </c>
      <c r="Q18" s="18"/>
      <c r="R18" s="18"/>
      <c r="S18" s="21">
        <v>844800</v>
      </c>
      <c r="T18" s="21">
        <v>879744</v>
      </c>
      <c r="U18" s="21">
        <v>898944</v>
      </c>
      <c r="V18" s="21">
        <v>885888</v>
      </c>
      <c r="W18" s="21">
        <v>801024</v>
      </c>
      <c r="X18" s="21">
        <v>802560</v>
      </c>
      <c r="Y18" s="21">
        <v>824448</v>
      </c>
      <c r="Z18" s="21">
        <v>853248</v>
      </c>
      <c r="AA18" s="21">
        <v>836951.04000000004</v>
      </c>
      <c r="AB18" s="21">
        <v>620928</v>
      </c>
      <c r="AC18" s="31">
        <f t="shared" si="1"/>
        <v>3.3303241625898314</v>
      </c>
      <c r="AD18" s="31">
        <f t="shared" si="2"/>
        <v>3.468078480224229</v>
      </c>
      <c r="AE18" s="31">
        <f t="shared" si="3"/>
        <v>3.5437676657376347</v>
      </c>
      <c r="AF18" s="31">
        <f t="shared" si="4"/>
        <v>3.4922990195885188</v>
      </c>
      <c r="AG18" s="31">
        <f t="shared" si="5"/>
        <v>3.1577528196192675</v>
      </c>
      <c r="AH18" s="31">
        <f t="shared" si="6"/>
        <v>3.1638079544603399</v>
      </c>
      <c r="AI18" s="31">
        <f t="shared" si="7"/>
        <v>3.2500936259456221</v>
      </c>
      <c r="AJ18" s="31">
        <f t="shared" si="8"/>
        <v>3.3636274042157299</v>
      </c>
      <c r="AK18" s="31">
        <f t="shared" si="9"/>
        <v>3.2993824235519518</v>
      </c>
      <c r="AL18" s="31">
        <f t="shared" si="10"/>
        <v>2.4477882595035263</v>
      </c>
    </row>
    <row r="19" spans="1:38" ht="18.75" customHeight="1" x14ac:dyDescent="0.25">
      <c r="A19" s="17">
        <v>172</v>
      </c>
      <c r="B19" s="3" t="s">
        <v>124</v>
      </c>
      <c r="C19" s="16">
        <v>117715</v>
      </c>
      <c r="D19" s="16"/>
      <c r="E19" s="3">
        <v>2000</v>
      </c>
      <c r="F19" s="3" t="str">
        <f t="shared" si="11"/>
        <v>LARGE</v>
      </c>
      <c r="G19" s="3"/>
      <c r="H19" s="32">
        <f>E19*'[1]Estimates for kW-kWh'!$E$4</f>
        <v>787.33415233415235</v>
      </c>
      <c r="I19" s="33">
        <f>H19*'[1]Estimates for kW-kWh'!$H$4</f>
        <v>101.29886555360847</v>
      </c>
      <c r="J19" s="34">
        <f>H19*'[1]Estimates for kW-kWh'!$I$4</f>
        <v>131920.28180223811</v>
      </c>
      <c r="K19" s="3"/>
      <c r="L19" s="3"/>
      <c r="M19" s="18" t="s">
        <v>18</v>
      </c>
      <c r="N19" s="18" t="s">
        <v>35</v>
      </c>
      <c r="O19" s="18"/>
      <c r="P19" s="111"/>
      <c r="Q19" s="18"/>
      <c r="R19" s="18"/>
      <c r="S19" s="21">
        <v>2708880</v>
      </c>
      <c r="T19" s="21">
        <v>2409600</v>
      </c>
      <c r="U19" s="21">
        <v>2245440</v>
      </c>
      <c r="V19" s="21">
        <v>2175600</v>
      </c>
      <c r="W19" s="21">
        <v>1927920</v>
      </c>
      <c r="X19" s="21">
        <v>1760400</v>
      </c>
      <c r="Y19" s="21">
        <v>1649600</v>
      </c>
      <c r="Z19" s="21">
        <v>1613520</v>
      </c>
      <c r="AA19" s="21">
        <v>1523440</v>
      </c>
      <c r="AB19" s="21">
        <v>905963</v>
      </c>
      <c r="AC19" s="31">
        <f t="shared" si="1"/>
        <v>23.012190460009343</v>
      </c>
      <c r="AD19" s="31">
        <f t="shared" si="2"/>
        <v>20.469778702799132</v>
      </c>
      <c r="AE19" s="31">
        <f t="shared" si="3"/>
        <v>19.075224058106443</v>
      </c>
      <c r="AF19" s="31">
        <f t="shared" si="4"/>
        <v>18.481926687338063</v>
      </c>
      <c r="AG19" s="31">
        <f t="shared" si="5"/>
        <v>16.377861784819267</v>
      </c>
      <c r="AH19" s="31">
        <f t="shared" si="6"/>
        <v>14.954763624007136</v>
      </c>
      <c r="AI19" s="31">
        <f t="shared" si="7"/>
        <v>14.013507199592235</v>
      </c>
      <c r="AJ19" s="31">
        <f t="shared" si="8"/>
        <v>13.707004205071572</v>
      </c>
      <c r="AK19" s="31">
        <f t="shared" si="9"/>
        <v>12.941766130059891</v>
      </c>
      <c r="AL19" s="31">
        <f t="shared" si="10"/>
        <v>7.696240920868199</v>
      </c>
    </row>
    <row r="20" spans="1:38" ht="18.75" customHeight="1" x14ac:dyDescent="0.25">
      <c r="A20" s="17">
        <v>217</v>
      </c>
      <c r="B20" s="3" t="s">
        <v>47</v>
      </c>
      <c r="C20" s="16">
        <v>51162</v>
      </c>
      <c r="D20" s="16"/>
      <c r="E20" s="3">
        <v>4500</v>
      </c>
      <c r="F20" s="3" t="str">
        <f t="shared" si="11"/>
        <v>LARGE</v>
      </c>
      <c r="G20" s="3"/>
      <c r="H20" s="32">
        <f>E20*'[1]Estimates for kW-kWh'!$E$4</f>
        <v>1771.5018427518428</v>
      </c>
      <c r="I20" s="33">
        <f>H20*'[1]Estimates for kW-kWh'!$H$4</f>
        <v>227.92244749561902</v>
      </c>
      <c r="J20" s="34">
        <f>H20*'[1]Estimates for kW-kWh'!$I$4</f>
        <v>296820.63405503571</v>
      </c>
      <c r="K20" s="3"/>
      <c r="L20" s="3"/>
      <c r="M20" s="18" t="s">
        <v>18</v>
      </c>
      <c r="N20" s="18" t="s">
        <v>19</v>
      </c>
      <c r="O20" s="18" t="s">
        <v>48</v>
      </c>
      <c r="P20" s="111">
        <v>0</v>
      </c>
      <c r="Q20" s="18"/>
      <c r="R20" s="18"/>
      <c r="S20" s="21">
        <v>1456460</v>
      </c>
      <c r="T20" s="21">
        <v>1477580</v>
      </c>
      <c r="U20" s="21">
        <v>1588740</v>
      </c>
      <c r="V20" s="21">
        <v>1468660</v>
      </c>
      <c r="W20" s="21">
        <v>1567100</v>
      </c>
      <c r="X20" s="21">
        <v>1494460</v>
      </c>
      <c r="Y20" s="21">
        <v>1595800</v>
      </c>
      <c r="Z20" s="21">
        <v>1684760</v>
      </c>
      <c r="AA20" s="21">
        <v>1855700</v>
      </c>
      <c r="AB20" s="21">
        <v>1493118</v>
      </c>
      <c r="AC20" s="31">
        <f t="shared" si="1"/>
        <v>28.467612681286894</v>
      </c>
      <c r="AD20" s="31">
        <f t="shared" si="2"/>
        <v>28.880419061021851</v>
      </c>
      <c r="AE20" s="31">
        <f t="shared" si="3"/>
        <v>31.053125366482938</v>
      </c>
      <c r="AF20" s="31">
        <f t="shared" si="4"/>
        <v>28.706070912005003</v>
      </c>
      <c r="AG20" s="31">
        <f t="shared" si="5"/>
        <v>30.630155193307534</v>
      </c>
      <c r="AH20" s="31">
        <f t="shared" si="6"/>
        <v>29.210351432703959</v>
      </c>
      <c r="AI20" s="31">
        <f t="shared" si="7"/>
        <v>31.191118408193582</v>
      </c>
      <c r="AJ20" s="31">
        <f t="shared" si="8"/>
        <v>32.929908916774167</v>
      </c>
      <c r="AK20" s="31">
        <f t="shared" si="9"/>
        <v>36.271060552753994</v>
      </c>
      <c r="AL20" s="31">
        <f t="shared" si="10"/>
        <v>29.184121027324966</v>
      </c>
    </row>
    <row r="21" spans="1:38" ht="18.75" customHeight="1" x14ac:dyDescent="0.25">
      <c r="A21" s="17">
        <v>58</v>
      </c>
      <c r="B21" s="3" t="s">
        <v>78</v>
      </c>
      <c r="C21" s="16">
        <v>182536</v>
      </c>
      <c r="D21" s="16"/>
      <c r="E21" s="3">
        <v>2600</v>
      </c>
      <c r="F21" s="3" t="str">
        <f t="shared" si="11"/>
        <v>LARGE</v>
      </c>
      <c r="G21" s="3" t="s">
        <v>17</v>
      </c>
      <c r="H21" s="32">
        <f>E21*'[1]Estimates for kW-kWh'!$E$4</f>
        <v>1023.5343980343981</v>
      </c>
      <c r="I21" s="33">
        <f>H21*'[1]Estimates for kW-kWh'!$H$4</f>
        <v>131.688525219691</v>
      </c>
      <c r="J21" s="34">
        <f>H21*'[1]Estimates for kW-kWh'!$I$4</f>
        <v>171496.36634290955</v>
      </c>
      <c r="K21" s="3"/>
      <c r="L21" s="3"/>
      <c r="M21" s="18" t="s">
        <v>79</v>
      </c>
      <c r="N21" s="18" t="s">
        <v>35</v>
      </c>
      <c r="O21" s="18"/>
      <c r="P21" s="111"/>
      <c r="Q21" s="18"/>
      <c r="R21" s="18"/>
      <c r="S21" s="21">
        <v>1024316</v>
      </c>
      <c r="T21" s="21">
        <v>1052048</v>
      </c>
      <c r="U21" s="21">
        <v>1007716</v>
      </c>
      <c r="V21" s="21">
        <v>1108982</v>
      </c>
      <c r="W21" s="21">
        <v>1249345</v>
      </c>
      <c r="X21" s="21">
        <v>1211979</v>
      </c>
      <c r="Y21" s="21">
        <v>1189545</v>
      </c>
      <c r="Z21" s="21">
        <v>1261449</v>
      </c>
      <c r="AA21" s="21">
        <v>1229492</v>
      </c>
      <c r="AB21" s="21">
        <v>975911</v>
      </c>
      <c r="AC21" s="31">
        <f t="shared" si="1"/>
        <v>5.6115834684664945</v>
      </c>
      <c r="AD21" s="31">
        <f t="shared" si="2"/>
        <v>5.7635096638471319</v>
      </c>
      <c r="AE21" s="31">
        <f t="shared" si="3"/>
        <v>5.5206425033965907</v>
      </c>
      <c r="AF21" s="31">
        <f t="shared" si="4"/>
        <v>6.0754152605513436</v>
      </c>
      <c r="AG21" s="31">
        <f t="shared" si="5"/>
        <v>6.8443759039312795</v>
      </c>
      <c r="AH21" s="31">
        <f t="shared" si="6"/>
        <v>6.6396710785817596</v>
      </c>
      <c r="AI21" s="31">
        <f t="shared" si="7"/>
        <v>6.5167692948240346</v>
      </c>
      <c r="AJ21" s="31">
        <f t="shared" si="8"/>
        <v>6.9106861112328524</v>
      </c>
      <c r="AK21" s="31">
        <f t="shared" si="9"/>
        <v>6.7356137967305081</v>
      </c>
      <c r="AL21" s="31">
        <f t="shared" si="10"/>
        <v>5.3464029013454883</v>
      </c>
    </row>
    <row r="22" spans="1:38" ht="18.75" customHeight="1" x14ac:dyDescent="0.25">
      <c r="A22" s="17">
        <v>14</v>
      </c>
      <c r="B22" s="3" t="s">
        <v>107</v>
      </c>
      <c r="C22" s="16">
        <v>51676</v>
      </c>
      <c r="D22" s="16"/>
      <c r="E22" s="3">
        <v>2300</v>
      </c>
      <c r="F22" s="3" t="str">
        <f t="shared" si="11"/>
        <v>LARGE</v>
      </c>
      <c r="G22" s="3"/>
      <c r="H22" s="32">
        <f>E22*'[1]Estimates for kW-kWh'!$E$4</f>
        <v>905.43427518427529</v>
      </c>
      <c r="I22" s="33">
        <f>H22*'[1]Estimates for kW-kWh'!$H$4</f>
        <v>116.49369538664975</v>
      </c>
      <c r="J22" s="34">
        <f>H22*'[1]Estimates for kW-kWh'!$I$4</f>
        <v>151708.32407257383</v>
      </c>
      <c r="K22" s="3"/>
      <c r="L22" s="3"/>
      <c r="M22" s="18" t="s">
        <v>18</v>
      </c>
      <c r="N22" s="18" t="s">
        <v>35</v>
      </c>
      <c r="O22" s="18"/>
      <c r="P22" s="111"/>
      <c r="Q22" s="18"/>
      <c r="R22" s="18"/>
      <c r="S22" s="21">
        <v>2204760</v>
      </c>
      <c r="T22" s="21">
        <v>1715100</v>
      </c>
      <c r="U22" s="21">
        <v>1498749</v>
      </c>
      <c r="V22" s="21">
        <v>1857570</v>
      </c>
      <c r="W22" s="21">
        <v>1612220</v>
      </c>
      <c r="X22" s="21">
        <v>1540350</v>
      </c>
      <c r="Y22" s="21">
        <v>1823250</v>
      </c>
      <c r="Z22" s="21">
        <v>1684250</v>
      </c>
      <c r="AA22" s="21">
        <v>2326463</v>
      </c>
      <c r="AB22" s="21">
        <v>1883205</v>
      </c>
      <c r="AC22" s="31">
        <f t="shared" si="1"/>
        <v>42.665066955646722</v>
      </c>
      <c r="AD22" s="31">
        <f t="shared" si="2"/>
        <v>33.189488350491523</v>
      </c>
      <c r="AE22" s="31">
        <f t="shared" si="3"/>
        <v>29.002805944732565</v>
      </c>
      <c r="AF22" s="31">
        <f t="shared" si="4"/>
        <v>35.94647418530846</v>
      </c>
      <c r="AG22" s="31">
        <f t="shared" si="5"/>
        <v>31.198622184379595</v>
      </c>
      <c r="AH22" s="31">
        <f t="shared" si="6"/>
        <v>29.807841164176793</v>
      </c>
      <c r="AI22" s="31">
        <f t="shared" si="7"/>
        <v>35.282336094124929</v>
      </c>
      <c r="AJ22" s="31">
        <f t="shared" si="8"/>
        <v>32.592499419459713</v>
      </c>
      <c r="AK22" s="31">
        <f t="shared" si="9"/>
        <v>45.02018345073148</v>
      </c>
      <c r="AL22" s="31">
        <f t="shared" si="10"/>
        <v>36.44254586268287</v>
      </c>
    </row>
    <row r="23" spans="1:38" ht="18.75" customHeight="1" x14ac:dyDescent="0.25">
      <c r="A23" s="17">
        <v>1247</v>
      </c>
      <c r="B23" s="3" t="s">
        <v>40</v>
      </c>
      <c r="C23" s="16">
        <v>139557</v>
      </c>
      <c r="D23" s="16"/>
      <c r="E23" s="3">
        <v>5800</v>
      </c>
      <c r="F23" s="3" t="str">
        <f t="shared" si="11"/>
        <v>LARGE</v>
      </c>
      <c r="G23" s="3" t="s">
        <v>17</v>
      </c>
      <c r="H23" s="32">
        <f>E23*'[1]Estimates for kW-kWh'!$E$4</f>
        <v>2283.2690417690419</v>
      </c>
      <c r="I23" s="33">
        <f>H23*'[1]Estimates for kW-kWh'!$H$4</f>
        <v>293.76671010546454</v>
      </c>
      <c r="J23" s="34">
        <f>H23*'[1]Estimates for kW-kWh'!$I$4</f>
        <v>382568.81722649047</v>
      </c>
      <c r="K23" s="3"/>
      <c r="L23" s="3"/>
      <c r="M23" s="18" t="s">
        <v>18</v>
      </c>
      <c r="N23" s="18" t="s">
        <v>19</v>
      </c>
      <c r="O23" s="18" t="s">
        <v>41</v>
      </c>
      <c r="P23" s="111">
        <v>3</v>
      </c>
      <c r="Q23" s="18" t="s">
        <v>42</v>
      </c>
      <c r="R23" s="18" t="s">
        <v>43</v>
      </c>
      <c r="S23" s="29" t="s">
        <v>320</v>
      </c>
      <c r="T23" s="21">
        <v>0</v>
      </c>
      <c r="U23" s="21">
        <v>999225</v>
      </c>
      <c r="V23" s="21">
        <v>2658174</v>
      </c>
      <c r="W23" s="21">
        <v>2459837</v>
      </c>
      <c r="X23" s="21">
        <v>2516398</v>
      </c>
      <c r="Y23" s="21">
        <v>2650366</v>
      </c>
      <c r="Z23" s="21">
        <v>2547000</v>
      </c>
      <c r="AA23" s="21">
        <v>2448379.2000000002</v>
      </c>
      <c r="AB23" s="21">
        <v>1692140.1</v>
      </c>
      <c r="AC23" s="31" t="e">
        <f t="shared" si="1"/>
        <v>#VALUE!</v>
      </c>
      <c r="AD23" s="31">
        <f t="shared" si="2"/>
        <v>0</v>
      </c>
      <c r="AE23" s="31">
        <f t="shared" si="3"/>
        <v>7.1599776435434981</v>
      </c>
      <c r="AF23" s="31">
        <f t="shared" si="4"/>
        <v>19.047228014359725</v>
      </c>
      <c r="AG23" s="31">
        <f t="shared" si="5"/>
        <v>17.626038106293485</v>
      </c>
      <c r="AH23" s="31">
        <f t="shared" si="6"/>
        <v>18.031327701226022</v>
      </c>
      <c r="AI23" s="31">
        <f t="shared" si="7"/>
        <v>18.991279548858174</v>
      </c>
      <c r="AJ23" s="31">
        <f t="shared" si="8"/>
        <v>18.250607278746319</v>
      </c>
      <c r="AK23" s="31">
        <f t="shared" si="9"/>
        <v>17.543936886003571</v>
      </c>
      <c r="AL23" s="31">
        <f t="shared" si="10"/>
        <v>12.125082224467423</v>
      </c>
    </row>
    <row r="24" spans="1:38" ht="18.75" customHeight="1" x14ac:dyDescent="0.25">
      <c r="A24" s="17">
        <v>23</v>
      </c>
      <c r="B24" s="3" t="s">
        <v>101</v>
      </c>
      <c r="C24" s="16">
        <v>305130</v>
      </c>
      <c r="D24" s="16"/>
      <c r="E24" s="3">
        <v>2400</v>
      </c>
      <c r="F24" s="3" t="str">
        <f t="shared" si="11"/>
        <v>LARGE</v>
      </c>
      <c r="G24" s="3"/>
      <c r="H24" s="32">
        <f>E24*'[1]Estimates for kW-kWh'!$E$4</f>
        <v>944.80098280098287</v>
      </c>
      <c r="I24" s="33">
        <f>H24*'[1]Estimates for kW-kWh'!$H$4</f>
        <v>121.55863866433016</v>
      </c>
      <c r="J24" s="34">
        <f>H24*'[1]Estimates for kW-kWh'!$I$4</f>
        <v>158304.33816268572</v>
      </c>
      <c r="K24" s="3"/>
      <c r="L24" s="3"/>
      <c r="M24" s="18" t="s">
        <v>102</v>
      </c>
      <c r="N24" s="18" t="s">
        <v>35</v>
      </c>
      <c r="O24" s="18"/>
      <c r="P24" s="111"/>
      <c r="Q24" s="18"/>
      <c r="R24" s="18"/>
      <c r="S24" s="21">
        <v>3669980</v>
      </c>
      <c r="T24" s="21">
        <v>3390560</v>
      </c>
      <c r="U24" s="21">
        <v>3203960</v>
      </c>
      <c r="V24" s="21">
        <v>3302000</v>
      </c>
      <c r="W24" s="21">
        <v>3062827</v>
      </c>
      <c r="X24" s="21">
        <v>3080344</v>
      </c>
      <c r="Y24" s="21">
        <v>3104778</v>
      </c>
      <c r="Z24" s="21">
        <v>3716276</v>
      </c>
      <c r="AA24" s="21">
        <v>3896481</v>
      </c>
      <c r="AB24" s="21">
        <v>2672880.5699999998</v>
      </c>
      <c r="AC24" s="31">
        <f t="shared" si="1"/>
        <v>12.027594795660866</v>
      </c>
      <c r="AD24" s="31">
        <f t="shared" si="2"/>
        <v>11.111853963884245</v>
      </c>
      <c r="AE24" s="31">
        <f t="shared" si="3"/>
        <v>10.500311342706388</v>
      </c>
      <c r="AF24" s="31">
        <f t="shared" si="4"/>
        <v>10.821617015698227</v>
      </c>
      <c r="AG24" s="31">
        <f t="shared" si="5"/>
        <v>10.037777340805558</v>
      </c>
      <c r="AH24" s="31">
        <f t="shared" si="6"/>
        <v>10.095185658571756</v>
      </c>
      <c r="AI24" s="31">
        <f t="shared" si="7"/>
        <v>10.175263002654606</v>
      </c>
      <c r="AJ24" s="31">
        <f t="shared" si="8"/>
        <v>12.179320289712582</v>
      </c>
      <c r="AK24" s="31">
        <f t="shared" si="9"/>
        <v>12.769904630813096</v>
      </c>
      <c r="AL24" s="31">
        <f t="shared" si="10"/>
        <v>8.7598091633074429</v>
      </c>
    </row>
    <row r="25" spans="1:38" ht="18.75" customHeight="1" x14ac:dyDescent="0.25">
      <c r="A25" s="17">
        <v>1080</v>
      </c>
      <c r="B25" s="3" t="s">
        <v>103</v>
      </c>
      <c r="C25" s="16">
        <v>219789</v>
      </c>
      <c r="D25" s="16"/>
      <c r="E25" s="3">
        <v>2400</v>
      </c>
      <c r="F25" s="3" t="str">
        <f t="shared" si="11"/>
        <v>LARGE</v>
      </c>
      <c r="G25" s="3" t="s">
        <v>17</v>
      </c>
      <c r="H25" s="32">
        <f>E25*'[1]Estimates for kW-kWh'!$E$4</f>
        <v>944.80098280098287</v>
      </c>
      <c r="I25" s="33">
        <f>H25*'[1]Estimates for kW-kWh'!$H$4</f>
        <v>121.55863866433016</v>
      </c>
      <c r="J25" s="34">
        <f>H25*'[1]Estimates for kW-kWh'!$I$4</f>
        <v>158304.33816268572</v>
      </c>
      <c r="K25" s="3"/>
      <c r="L25" s="3"/>
      <c r="M25" s="18" t="s">
        <v>104</v>
      </c>
      <c r="N25" s="18" t="s">
        <v>19</v>
      </c>
      <c r="O25" s="18" t="s">
        <v>105</v>
      </c>
      <c r="P25" s="111">
        <v>2</v>
      </c>
      <c r="Q25" s="18" t="s">
        <v>106</v>
      </c>
      <c r="R25" s="18" t="s">
        <v>43</v>
      </c>
      <c r="S25" s="21">
        <v>7340100</v>
      </c>
      <c r="T25" s="21">
        <v>7695800</v>
      </c>
      <c r="U25" s="21">
        <v>8255600</v>
      </c>
      <c r="V25" s="21">
        <v>8640080</v>
      </c>
      <c r="W25" s="21">
        <v>8546090</v>
      </c>
      <c r="X25" s="21">
        <v>8327530</v>
      </c>
      <c r="Y25" s="21">
        <v>8354200</v>
      </c>
      <c r="Z25" s="21">
        <v>8418700</v>
      </c>
      <c r="AA25" s="21">
        <v>8466620</v>
      </c>
      <c r="AB25" s="21">
        <v>6361080</v>
      </c>
      <c r="AC25" s="31">
        <f t="shared" si="1"/>
        <v>33.396120824973039</v>
      </c>
      <c r="AD25" s="31">
        <f t="shared" si="2"/>
        <v>35.014491171077715</v>
      </c>
      <c r="AE25" s="31">
        <f t="shared" si="3"/>
        <v>37.561479418897214</v>
      </c>
      <c r="AF25" s="31">
        <f t="shared" si="4"/>
        <v>39.310793533798325</v>
      </c>
      <c r="AG25" s="31">
        <f t="shared" si="5"/>
        <v>38.883156117913089</v>
      </c>
      <c r="AH25" s="31">
        <f t="shared" si="6"/>
        <v>37.888747844523614</v>
      </c>
      <c r="AI25" s="31">
        <f t="shared" si="7"/>
        <v>38.010091496844701</v>
      </c>
      <c r="AJ25" s="31">
        <f t="shared" si="8"/>
        <v>38.303554772986821</v>
      </c>
      <c r="AK25" s="31">
        <f t="shared" si="9"/>
        <v>38.52158206279659</v>
      </c>
      <c r="AL25" s="31">
        <f t="shared" si="10"/>
        <v>28.941757776776818</v>
      </c>
    </row>
    <row r="26" spans="1:38" ht="18.75" customHeight="1" x14ac:dyDescent="0.25">
      <c r="A26" s="17">
        <v>220</v>
      </c>
      <c r="B26" s="3" t="s">
        <v>80</v>
      </c>
      <c r="C26" s="16">
        <v>62440</v>
      </c>
      <c r="D26" s="16"/>
      <c r="E26" s="3">
        <v>2600</v>
      </c>
      <c r="F26" s="3" t="str">
        <f t="shared" si="11"/>
        <v>LARGE</v>
      </c>
      <c r="G26" s="3" t="s">
        <v>17</v>
      </c>
      <c r="H26" s="32">
        <f>E26*'[1]Estimates for kW-kWh'!$E$4</f>
        <v>1023.5343980343981</v>
      </c>
      <c r="I26" s="33">
        <f>H26*'[1]Estimates for kW-kWh'!$H$4</f>
        <v>131.688525219691</v>
      </c>
      <c r="J26" s="34">
        <f>H26*'[1]Estimates for kW-kWh'!$I$4</f>
        <v>171496.36634290955</v>
      </c>
      <c r="K26" s="3"/>
      <c r="L26" s="3"/>
      <c r="M26" s="18" t="s">
        <v>81</v>
      </c>
      <c r="N26" s="18" t="s">
        <v>35</v>
      </c>
      <c r="O26" s="18"/>
      <c r="P26" s="111"/>
      <c r="Q26" s="18"/>
      <c r="R26" s="18"/>
      <c r="S26" s="21">
        <v>1077404</v>
      </c>
      <c r="T26" s="21">
        <v>997117</v>
      </c>
      <c r="U26" s="21">
        <v>1018974</v>
      </c>
      <c r="V26" s="21">
        <v>734294</v>
      </c>
      <c r="W26" s="21">
        <v>360444</v>
      </c>
      <c r="X26" s="21">
        <v>387004</v>
      </c>
      <c r="Y26" s="21">
        <v>316614</v>
      </c>
      <c r="Z26" s="21">
        <v>333754</v>
      </c>
      <c r="AA26" s="21">
        <v>335304</v>
      </c>
      <c r="AB26" s="21">
        <v>224993</v>
      </c>
      <c r="AC26" s="31">
        <f t="shared" si="1"/>
        <v>17.255028827674568</v>
      </c>
      <c r="AD26" s="31">
        <f t="shared" si="2"/>
        <v>15.969202434336964</v>
      </c>
      <c r="AE26" s="31">
        <f t="shared" si="3"/>
        <v>16.319250480461243</v>
      </c>
      <c r="AF26" s="31">
        <f t="shared" si="4"/>
        <v>11.759993593850096</v>
      </c>
      <c r="AG26" s="31">
        <f t="shared" si="5"/>
        <v>5.7726457399103142</v>
      </c>
      <c r="AH26" s="31">
        <f t="shared" si="6"/>
        <v>6.1980140935297889</v>
      </c>
      <c r="AI26" s="31">
        <f t="shared" si="7"/>
        <v>5.0706918641896221</v>
      </c>
      <c r="AJ26" s="31">
        <f t="shared" si="8"/>
        <v>5.345195387572069</v>
      </c>
      <c r="AK26" s="31">
        <f t="shared" si="9"/>
        <v>5.3700192184497118</v>
      </c>
      <c r="AL26" s="31">
        <f t="shared" si="10"/>
        <v>3.6033472133247919</v>
      </c>
    </row>
    <row r="27" spans="1:38" ht="18.75" customHeight="1" x14ac:dyDescent="0.25">
      <c r="A27" s="17">
        <v>156</v>
      </c>
      <c r="B27" s="3" t="s">
        <v>36</v>
      </c>
      <c r="C27" s="16">
        <v>189730</v>
      </c>
      <c r="D27" s="16"/>
      <c r="E27" s="3">
        <v>6000</v>
      </c>
      <c r="F27" s="3" t="str">
        <f t="shared" si="11"/>
        <v>LARGE</v>
      </c>
      <c r="G27" s="3" t="s">
        <v>17</v>
      </c>
      <c r="H27" s="32">
        <f>E27*'[1]Estimates for kW-kWh'!$E$4</f>
        <v>2362.002457002457</v>
      </c>
      <c r="I27" s="33">
        <f>H27*'[1]Estimates for kW-kWh'!$H$4</f>
        <v>303.89659666082537</v>
      </c>
      <c r="J27" s="34">
        <f>H27*'[1]Estimates for kW-kWh'!$I$4</f>
        <v>395760.8454067143</v>
      </c>
      <c r="K27" s="3"/>
      <c r="L27" s="3"/>
      <c r="M27" s="18" t="s">
        <v>18</v>
      </c>
      <c r="N27" s="18" t="s">
        <v>19</v>
      </c>
      <c r="O27" s="18" t="s">
        <v>37</v>
      </c>
      <c r="P27" s="111">
        <v>3</v>
      </c>
      <c r="Q27" s="18" t="s">
        <v>38</v>
      </c>
      <c r="R27" s="18" t="s">
        <v>39</v>
      </c>
      <c r="S27" s="21">
        <v>3863978</v>
      </c>
      <c r="T27" s="21">
        <v>3949294</v>
      </c>
      <c r="U27" s="21">
        <v>3527308</v>
      </c>
      <c r="V27" s="21">
        <v>3433698</v>
      </c>
      <c r="W27" s="21">
        <v>3349348</v>
      </c>
      <c r="X27" s="21">
        <v>3186628</v>
      </c>
      <c r="Y27" s="21">
        <v>3176348</v>
      </c>
      <c r="Z27" s="21">
        <v>3027943.26</v>
      </c>
      <c r="AA27" s="21">
        <v>1545153</v>
      </c>
      <c r="AB27" s="21">
        <v>1109167</v>
      </c>
      <c r="AC27" s="31">
        <f t="shared" si="1"/>
        <v>20.365667000474357</v>
      </c>
      <c r="AD27" s="31">
        <f t="shared" si="2"/>
        <v>20.815337584989194</v>
      </c>
      <c r="AE27" s="31">
        <f t="shared" si="3"/>
        <v>18.59119801823644</v>
      </c>
      <c r="AF27" s="31">
        <f t="shared" si="4"/>
        <v>18.097812681178517</v>
      </c>
      <c r="AG27" s="31">
        <f t="shared" si="5"/>
        <v>17.653233542402361</v>
      </c>
      <c r="AH27" s="31">
        <f t="shared" si="6"/>
        <v>16.795593738470458</v>
      </c>
      <c r="AI27" s="31">
        <f t="shared" si="7"/>
        <v>16.741411479470827</v>
      </c>
      <c r="AJ27" s="31">
        <f t="shared" si="8"/>
        <v>15.959222368629103</v>
      </c>
      <c r="AK27" s="31">
        <f t="shared" si="9"/>
        <v>8.1439572023401681</v>
      </c>
      <c r="AL27" s="31">
        <f t="shared" si="10"/>
        <v>5.8460285669108734</v>
      </c>
    </row>
    <row r="28" spans="1:38" ht="18.75" customHeight="1" x14ac:dyDescent="0.25">
      <c r="A28" s="17">
        <v>67</v>
      </c>
      <c r="B28" s="3" t="s">
        <v>51</v>
      </c>
      <c r="C28" s="16">
        <v>175513</v>
      </c>
      <c r="D28" s="16"/>
      <c r="E28" s="3">
        <v>4300</v>
      </c>
      <c r="F28" s="3" t="str">
        <f t="shared" si="11"/>
        <v>LARGE</v>
      </c>
      <c r="G28" s="3" t="s">
        <v>17</v>
      </c>
      <c r="H28" s="32">
        <f>E28*'[1]Estimates for kW-kWh'!$E$4</f>
        <v>1692.7684275184276</v>
      </c>
      <c r="I28" s="33">
        <f>H28*'[1]Estimates for kW-kWh'!$H$4</f>
        <v>217.7925609402582</v>
      </c>
      <c r="J28" s="34">
        <f>H28*'[1]Estimates for kW-kWh'!$I$4</f>
        <v>283628.60587481194</v>
      </c>
      <c r="K28" s="3"/>
      <c r="L28" s="3"/>
      <c r="M28" s="18" t="s">
        <v>18</v>
      </c>
      <c r="N28" s="18" t="s">
        <v>19</v>
      </c>
      <c r="O28" s="18" t="s">
        <v>52</v>
      </c>
      <c r="P28" s="111">
        <v>1</v>
      </c>
      <c r="Q28" s="18"/>
      <c r="R28" s="18"/>
      <c r="S28" s="21">
        <v>3342600</v>
      </c>
      <c r="T28" s="21">
        <v>3418200</v>
      </c>
      <c r="U28" s="21">
        <v>3075600</v>
      </c>
      <c r="V28" s="21">
        <v>3160200</v>
      </c>
      <c r="W28" s="21">
        <v>3229800</v>
      </c>
      <c r="X28" s="21">
        <v>3075600</v>
      </c>
      <c r="Y28" s="21">
        <v>2972400</v>
      </c>
      <c r="Z28" s="21">
        <v>2721000</v>
      </c>
      <c r="AA28" s="21">
        <v>2816063</v>
      </c>
      <c r="AB28" s="21">
        <v>2020557</v>
      </c>
      <c r="AC28" s="31">
        <f t="shared" si="1"/>
        <v>19.044743124440924</v>
      </c>
      <c r="AD28" s="31">
        <f t="shared" si="2"/>
        <v>19.475480448741688</v>
      </c>
      <c r="AE28" s="31">
        <f t="shared" si="3"/>
        <v>17.523488288616797</v>
      </c>
      <c r="AF28" s="31">
        <f t="shared" si="4"/>
        <v>18.00550386581051</v>
      </c>
      <c r="AG28" s="31">
        <f t="shared" si="5"/>
        <v>18.402055688182642</v>
      </c>
      <c r="AH28" s="31">
        <f t="shared" si="6"/>
        <v>17.523488288616797</v>
      </c>
      <c r="AI28" s="31">
        <f t="shared" si="7"/>
        <v>16.935497655444326</v>
      </c>
      <c r="AJ28" s="31">
        <f t="shared" si="8"/>
        <v>15.503125124634643</v>
      </c>
      <c r="AK28" s="31">
        <f t="shared" si="9"/>
        <v>16.044754519608233</v>
      </c>
      <c r="AL28" s="31">
        <f t="shared" si="10"/>
        <v>11.512292536735171</v>
      </c>
    </row>
    <row r="29" spans="1:38" ht="18.75" customHeight="1" x14ac:dyDescent="0.25">
      <c r="A29" s="17">
        <v>112</v>
      </c>
      <c r="B29" s="3" t="s">
        <v>86</v>
      </c>
      <c r="C29" s="16">
        <v>100518</v>
      </c>
      <c r="D29" s="16"/>
      <c r="E29" s="3">
        <v>2500</v>
      </c>
      <c r="F29" s="3" t="str">
        <f t="shared" si="11"/>
        <v>LARGE</v>
      </c>
      <c r="G29" s="3"/>
      <c r="H29" s="32">
        <f>E29*'[1]Estimates for kW-kWh'!$E$4</f>
        <v>984.16769041769044</v>
      </c>
      <c r="I29" s="33">
        <f>H29*'[1]Estimates for kW-kWh'!$H$4</f>
        <v>126.62358194201057</v>
      </c>
      <c r="J29" s="34">
        <f>H29*'[1]Estimates for kW-kWh'!$I$4</f>
        <v>164900.35225279763</v>
      </c>
      <c r="K29" s="3"/>
      <c r="L29" s="3"/>
      <c r="M29" s="18" t="s">
        <v>18</v>
      </c>
      <c r="N29" s="18" t="s">
        <v>19</v>
      </c>
      <c r="O29" s="18" t="s">
        <v>87</v>
      </c>
      <c r="P29" s="111">
        <v>0</v>
      </c>
      <c r="Q29" s="18"/>
      <c r="R29" s="18"/>
      <c r="S29" s="21">
        <v>2687108</v>
      </c>
      <c r="T29" s="21">
        <v>2698394</v>
      </c>
      <c r="U29" s="21">
        <v>2717788</v>
      </c>
      <c r="V29" s="21">
        <v>2869368</v>
      </c>
      <c r="W29" s="21">
        <v>2718848</v>
      </c>
      <c r="X29" s="21">
        <v>2566968</v>
      </c>
      <c r="Y29" s="21">
        <v>2497528</v>
      </c>
      <c r="Z29" s="21">
        <v>2517102.52</v>
      </c>
      <c r="AA29" s="21">
        <v>2584055</v>
      </c>
      <c r="AB29" s="21">
        <v>2099359</v>
      </c>
      <c r="AC29" s="31">
        <f t="shared" si="1"/>
        <v>26.732605105553233</v>
      </c>
      <c r="AD29" s="31">
        <f t="shared" si="2"/>
        <v>26.844883503452117</v>
      </c>
      <c r="AE29" s="31">
        <f t="shared" si="3"/>
        <v>27.037824071310609</v>
      </c>
      <c r="AF29" s="31">
        <f t="shared" si="4"/>
        <v>28.54581269026443</v>
      </c>
      <c r="AG29" s="31">
        <f t="shared" si="5"/>
        <v>27.048369446268332</v>
      </c>
      <c r="AH29" s="31">
        <f t="shared" si="6"/>
        <v>25.537396287232138</v>
      </c>
      <c r="AI29" s="31">
        <f t="shared" si="7"/>
        <v>24.846574742832129</v>
      </c>
      <c r="AJ29" s="31">
        <f t="shared" si="8"/>
        <v>25.041311207942858</v>
      </c>
      <c r="AK29" s="31">
        <f t="shared" si="9"/>
        <v>25.707385741857181</v>
      </c>
      <c r="AL29" s="31">
        <f t="shared" si="10"/>
        <v>20.885403609303808</v>
      </c>
    </row>
    <row r="30" spans="1:38" ht="18.75" customHeight="1" x14ac:dyDescent="0.25">
      <c r="A30" s="17">
        <v>29</v>
      </c>
      <c r="B30" s="3" t="s">
        <v>82</v>
      </c>
      <c r="C30" s="16">
        <v>151860</v>
      </c>
      <c r="D30" s="16"/>
      <c r="E30" s="3">
        <v>2500</v>
      </c>
      <c r="F30" s="3" t="str">
        <f t="shared" si="11"/>
        <v>LARGE</v>
      </c>
      <c r="G30" s="3"/>
      <c r="H30" s="32">
        <f>E30*'[1]Estimates for kW-kWh'!$E$4</f>
        <v>984.16769041769044</v>
      </c>
      <c r="I30" s="33">
        <f>H30*'[1]Estimates for kW-kWh'!$H$4</f>
        <v>126.62358194201057</v>
      </c>
      <c r="J30" s="34">
        <f>H30*'[1]Estimates for kW-kWh'!$I$4</f>
        <v>164900.35225279763</v>
      </c>
      <c r="K30" s="3"/>
      <c r="L30" s="3"/>
      <c r="M30" s="18" t="s">
        <v>83</v>
      </c>
      <c r="N30" s="18" t="s">
        <v>35</v>
      </c>
      <c r="O30" s="18"/>
      <c r="P30" s="111"/>
      <c r="Q30" s="18"/>
      <c r="R30" s="18"/>
      <c r="S30" s="21">
        <v>2220600</v>
      </c>
      <c r="T30" s="21">
        <v>2161520</v>
      </c>
      <c r="U30" s="21">
        <v>1739280</v>
      </c>
      <c r="V30" s="21">
        <v>1828360</v>
      </c>
      <c r="W30" s="21">
        <v>1977720</v>
      </c>
      <c r="X30" s="21">
        <v>2092080</v>
      </c>
      <c r="Y30" s="21">
        <v>1987840</v>
      </c>
      <c r="Z30" s="21">
        <v>1884600</v>
      </c>
      <c r="AA30" s="21">
        <v>1877456</v>
      </c>
      <c r="AB30" s="21">
        <v>1359916</v>
      </c>
      <c r="AC30" s="31">
        <f t="shared" si="1"/>
        <v>14.622678783089688</v>
      </c>
      <c r="AD30" s="31">
        <f t="shared" si="2"/>
        <v>14.233636243908864</v>
      </c>
      <c r="AE30" s="31">
        <f t="shared" si="3"/>
        <v>11.453180561043066</v>
      </c>
      <c r="AF30" s="31">
        <f t="shared" si="4"/>
        <v>12.039773475569604</v>
      </c>
      <c r="AG30" s="31">
        <f t="shared" si="5"/>
        <v>13.023310944290794</v>
      </c>
      <c r="AH30" s="31">
        <f t="shared" si="6"/>
        <v>13.776372975108652</v>
      </c>
      <c r="AI30" s="31">
        <f t="shared" si="7"/>
        <v>13.089951270907415</v>
      </c>
      <c r="AJ30" s="31">
        <f t="shared" si="8"/>
        <v>12.4101145792177</v>
      </c>
      <c r="AK30" s="31">
        <f t="shared" si="9"/>
        <v>12.363071249835375</v>
      </c>
      <c r="AL30" s="31">
        <f t="shared" si="10"/>
        <v>8.9550638746213611</v>
      </c>
    </row>
    <row r="31" spans="1:38" ht="18.75" customHeight="1" x14ac:dyDescent="0.25">
      <c r="A31" s="17">
        <v>237</v>
      </c>
      <c r="B31" s="3" t="s">
        <v>66</v>
      </c>
      <c r="C31" s="16">
        <v>147347</v>
      </c>
      <c r="D31" s="16"/>
      <c r="E31" s="3">
        <v>4000</v>
      </c>
      <c r="F31" s="3" t="str">
        <f t="shared" si="11"/>
        <v>LARGE</v>
      </c>
      <c r="G31" s="3"/>
      <c r="H31" s="32">
        <f>E31*'[1]Estimates for kW-kWh'!$E$4</f>
        <v>1574.6683046683047</v>
      </c>
      <c r="I31" s="33">
        <f>H31*'[1]Estimates for kW-kWh'!$H$4</f>
        <v>202.59773110721693</v>
      </c>
      <c r="J31" s="34">
        <f>H31*'[1]Estimates for kW-kWh'!$I$4</f>
        <v>263840.56360447622</v>
      </c>
      <c r="K31" s="3"/>
      <c r="L31" s="3"/>
      <c r="M31" s="18" t="s">
        <v>18</v>
      </c>
      <c r="N31" s="18" t="s">
        <v>19</v>
      </c>
      <c r="O31" s="18" t="s">
        <v>67</v>
      </c>
      <c r="P31" s="111">
        <v>1</v>
      </c>
      <c r="Q31" s="18"/>
      <c r="R31" s="18"/>
      <c r="S31" s="21">
        <v>6542000</v>
      </c>
      <c r="T31" s="21">
        <v>6276000</v>
      </c>
      <c r="U31" s="21">
        <v>6268717</v>
      </c>
      <c r="V31" s="21">
        <v>5491756</v>
      </c>
      <c r="W31" s="21">
        <v>5478593</v>
      </c>
      <c r="X31" s="21">
        <v>5506301</v>
      </c>
      <c r="Y31" s="21">
        <v>5817811</v>
      </c>
      <c r="Z31" s="21">
        <v>6011932</v>
      </c>
      <c r="AA31" s="21">
        <v>6217247</v>
      </c>
      <c r="AB31" s="21">
        <v>4920371</v>
      </c>
      <c r="AC31" s="31">
        <f t="shared" si="1"/>
        <v>44.398596510278459</v>
      </c>
      <c r="AD31" s="31">
        <f t="shared" si="2"/>
        <v>42.593334102492754</v>
      </c>
      <c r="AE31" s="31">
        <f t="shared" si="3"/>
        <v>42.543906560703647</v>
      </c>
      <c r="AF31" s="31">
        <f t="shared" si="4"/>
        <v>37.270904735081132</v>
      </c>
      <c r="AG31" s="31">
        <f t="shared" si="5"/>
        <v>37.181571392698871</v>
      </c>
      <c r="AH31" s="31">
        <f t="shared" si="6"/>
        <v>37.369617297942952</v>
      </c>
      <c r="AI31" s="31">
        <f t="shared" si="7"/>
        <v>39.483742458278755</v>
      </c>
      <c r="AJ31" s="31">
        <f t="shared" si="8"/>
        <v>40.801183600616234</v>
      </c>
      <c r="AK31" s="31">
        <f t="shared" si="9"/>
        <v>42.194595071497893</v>
      </c>
      <c r="AL31" s="31">
        <f t="shared" si="10"/>
        <v>33.393085709244168</v>
      </c>
    </row>
    <row r="32" spans="1:38" ht="18.75" customHeight="1" x14ac:dyDescent="0.25">
      <c r="A32" s="17">
        <v>39</v>
      </c>
      <c r="B32" s="3" t="s">
        <v>120</v>
      </c>
      <c r="C32" s="16">
        <v>105343</v>
      </c>
      <c r="D32" s="16"/>
      <c r="E32" s="3">
        <v>2000</v>
      </c>
      <c r="F32" s="3" t="str">
        <f t="shared" si="11"/>
        <v>LARGE</v>
      </c>
      <c r="G32" s="3"/>
      <c r="H32" s="32">
        <f>E32*'[1]Estimates for kW-kWh'!$E$4</f>
        <v>787.33415233415235</v>
      </c>
      <c r="I32" s="33">
        <f>H32*'[1]Estimates for kW-kWh'!$H$4</f>
        <v>101.29886555360847</v>
      </c>
      <c r="J32" s="34">
        <f>H32*'[1]Estimates for kW-kWh'!$I$4</f>
        <v>131920.28180223811</v>
      </c>
      <c r="K32" s="3"/>
      <c r="L32" s="3"/>
      <c r="M32" s="18" t="s">
        <v>121</v>
      </c>
      <c r="N32" s="18" t="s">
        <v>19</v>
      </c>
      <c r="O32" s="18" t="s">
        <v>122</v>
      </c>
      <c r="P32" s="111">
        <v>0</v>
      </c>
      <c r="Q32" s="18"/>
      <c r="R32" s="18"/>
      <c r="S32" s="21">
        <v>1250400</v>
      </c>
      <c r="T32" s="21">
        <v>1106400</v>
      </c>
      <c r="U32" s="21">
        <v>996000</v>
      </c>
      <c r="V32" s="21">
        <v>969000</v>
      </c>
      <c r="W32" s="21">
        <v>968400</v>
      </c>
      <c r="X32" s="21">
        <v>1050600</v>
      </c>
      <c r="Y32" s="21">
        <v>955800</v>
      </c>
      <c r="Z32" s="21">
        <v>961800</v>
      </c>
      <c r="AA32" s="21">
        <v>914665</v>
      </c>
      <c r="AB32" s="21">
        <v>709118</v>
      </c>
      <c r="AC32" s="31">
        <f t="shared" si="1"/>
        <v>11.869796759158179</v>
      </c>
      <c r="AD32" s="31">
        <f t="shared" si="2"/>
        <v>10.502833600713858</v>
      </c>
      <c r="AE32" s="31">
        <f t="shared" si="3"/>
        <v>9.4548285125732132</v>
      </c>
      <c r="AF32" s="31">
        <f t="shared" si="4"/>
        <v>9.198522920364903</v>
      </c>
      <c r="AG32" s="31">
        <f t="shared" si="5"/>
        <v>9.1928272405380511</v>
      </c>
      <c r="AH32" s="31">
        <f t="shared" si="6"/>
        <v>9.9731353768166837</v>
      </c>
      <c r="AI32" s="31">
        <f t="shared" si="7"/>
        <v>9.073217964174173</v>
      </c>
      <c r="AJ32" s="31">
        <f t="shared" si="8"/>
        <v>9.130174762442687</v>
      </c>
      <c r="AK32" s="31">
        <f t="shared" si="9"/>
        <v>8.6827316480449586</v>
      </c>
      <c r="AL32" s="31">
        <f t="shared" si="10"/>
        <v>6.7315151457619393</v>
      </c>
    </row>
    <row r="33" spans="1:38" ht="18.75" customHeight="1" x14ac:dyDescent="0.25">
      <c r="A33" s="17">
        <v>321</v>
      </c>
      <c r="B33" s="3" t="s">
        <v>95</v>
      </c>
      <c r="C33" s="16">
        <v>65416</v>
      </c>
      <c r="D33" s="16"/>
      <c r="E33" s="3">
        <v>2500</v>
      </c>
      <c r="F33" s="3" t="str">
        <f t="shared" si="11"/>
        <v>LARGE</v>
      </c>
      <c r="G33" s="3" t="s">
        <v>17</v>
      </c>
      <c r="H33" s="32">
        <f>E33*'[1]Estimates for kW-kWh'!$E$4</f>
        <v>984.16769041769044</v>
      </c>
      <c r="I33" s="33">
        <f>H33*'[1]Estimates for kW-kWh'!$H$4</f>
        <v>126.62358194201057</v>
      </c>
      <c r="J33" s="34">
        <f>H33*'[1]Estimates for kW-kWh'!$I$4</f>
        <v>164900.35225279763</v>
      </c>
      <c r="K33" s="3"/>
      <c r="L33" s="3"/>
      <c r="M33" s="18" t="s">
        <v>96</v>
      </c>
      <c r="N33" s="18" t="s">
        <v>19</v>
      </c>
      <c r="O33" s="18" t="s">
        <v>92</v>
      </c>
      <c r="P33" s="111"/>
      <c r="Q33" s="18" t="s">
        <v>97</v>
      </c>
      <c r="R33" s="18"/>
      <c r="S33" s="21">
        <v>1137704</v>
      </c>
      <c r="T33" s="21">
        <v>1006820</v>
      </c>
      <c r="U33" s="21">
        <v>898262</v>
      </c>
      <c r="V33" s="21">
        <v>905062</v>
      </c>
      <c r="W33" s="21">
        <v>1055566</v>
      </c>
      <c r="X33" s="21">
        <v>1060265</v>
      </c>
      <c r="Y33" s="21">
        <v>1052203</v>
      </c>
      <c r="Z33" s="21">
        <v>933999</v>
      </c>
      <c r="AA33" s="21">
        <v>967512</v>
      </c>
      <c r="AB33" s="21">
        <v>614377</v>
      </c>
      <c r="AC33" s="31">
        <f t="shared" si="1"/>
        <v>17.391830744771923</v>
      </c>
      <c r="AD33" s="31">
        <f t="shared" si="2"/>
        <v>15.391035832212303</v>
      </c>
      <c r="AE33" s="31">
        <f t="shared" si="3"/>
        <v>13.731533569768864</v>
      </c>
      <c r="AF33" s="31">
        <f t="shared" si="4"/>
        <v>13.835483673718969</v>
      </c>
      <c r="AG33" s="31">
        <f t="shared" si="5"/>
        <v>16.136205209734623</v>
      </c>
      <c r="AH33" s="31">
        <f t="shared" si="6"/>
        <v>16.208037788920141</v>
      </c>
      <c r="AI33" s="31">
        <f t="shared" si="7"/>
        <v>16.084795768619298</v>
      </c>
      <c r="AJ33" s="31">
        <f t="shared" si="8"/>
        <v>14.277837226366637</v>
      </c>
      <c r="AK33" s="31">
        <f t="shared" si="9"/>
        <v>14.79014308426073</v>
      </c>
      <c r="AL33" s="31">
        <f t="shared" si="10"/>
        <v>9.3918460315519141</v>
      </c>
    </row>
    <row r="34" spans="1:38" ht="18.75" customHeight="1" x14ac:dyDescent="0.25">
      <c r="A34" s="17">
        <v>24</v>
      </c>
      <c r="B34" s="3" t="s">
        <v>54</v>
      </c>
      <c r="C34" s="16">
        <v>208959</v>
      </c>
      <c r="D34" s="16"/>
      <c r="E34" s="3">
        <v>4000</v>
      </c>
      <c r="F34" s="3" t="str">
        <f t="shared" si="11"/>
        <v>LARGE</v>
      </c>
      <c r="G34" s="3"/>
      <c r="H34" s="32">
        <f>E34*'[1]Estimates for kW-kWh'!$E$4</f>
        <v>1574.6683046683047</v>
      </c>
      <c r="I34" s="33">
        <f>H34*'[1]Estimates for kW-kWh'!$H$4</f>
        <v>202.59773110721693</v>
      </c>
      <c r="J34" s="34">
        <f>H34*'[1]Estimates for kW-kWh'!$I$4</f>
        <v>263840.56360447622</v>
      </c>
      <c r="K34" s="3"/>
      <c r="L34" s="3"/>
      <c r="M34" s="18" t="s">
        <v>55</v>
      </c>
      <c r="N34" s="18" t="s">
        <v>56</v>
      </c>
      <c r="O34" s="18" t="s">
        <v>57</v>
      </c>
      <c r="P34" s="111">
        <v>1</v>
      </c>
      <c r="Q34" s="18"/>
      <c r="R34" s="18"/>
      <c r="S34" s="21">
        <v>3262456</v>
      </c>
      <c r="T34" s="21">
        <v>3102362</v>
      </c>
      <c r="U34" s="21">
        <v>3039088</v>
      </c>
      <c r="V34" s="21">
        <v>3338704</v>
      </c>
      <c r="W34" s="21">
        <v>3094758.99</v>
      </c>
      <c r="X34" s="21">
        <v>5366360</v>
      </c>
      <c r="Y34" s="21">
        <v>5320955</v>
      </c>
      <c r="Z34" s="21">
        <v>5171894.67</v>
      </c>
      <c r="AA34" s="21">
        <v>5047401</v>
      </c>
      <c r="AB34" s="21">
        <v>3817851.92</v>
      </c>
      <c r="AC34" s="31">
        <f t="shared" si="1"/>
        <v>15.612900138304644</v>
      </c>
      <c r="AD34" s="31">
        <f t="shared" si="2"/>
        <v>14.846749840877875</v>
      </c>
      <c r="AE34" s="31">
        <f t="shared" si="3"/>
        <v>14.54394402729722</v>
      </c>
      <c r="AF34" s="31">
        <f t="shared" si="4"/>
        <v>15.977794686996013</v>
      </c>
      <c r="AG34" s="31">
        <f t="shared" si="5"/>
        <v>14.810364664838557</v>
      </c>
      <c r="AH34" s="31">
        <f t="shared" si="6"/>
        <v>25.681401614670822</v>
      </c>
      <c r="AI34" s="31">
        <f t="shared" si="7"/>
        <v>25.464110184294526</v>
      </c>
      <c r="AJ34" s="31">
        <f t="shared" si="8"/>
        <v>24.750762924784286</v>
      </c>
      <c r="AK34" s="31">
        <f t="shared" si="9"/>
        <v>24.15498255638666</v>
      </c>
      <c r="AL34" s="31">
        <f t="shared" si="10"/>
        <v>18.270818294497964</v>
      </c>
    </row>
    <row r="35" spans="1:38" ht="18.75" customHeight="1" x14ac:dyDescent="0.25">
      <c r="A35" s="17">
        <v>1094</v>
      </c>
      <c r="B35" s="3" t="s">
        <v>29</v>
      </c>
      <c r="C35" s="16">
        <v>521441</v>
      </c>
      <c r="D35" s="16"/>
      <c r="E35" s="3">
        <v>7500</v>
      </c>
      <c r="F35" s="3" t="str">
        <f t="shared" si="11"/>
        <v>LARGE</v>
      </c>
      <c r="G35" s="3"/>
      <c r="H35" s="32">
        <f>E35*'[1]Estimates for kW-kWh'!$E$4</f>
        <v>2952.5030712530715</v>
      </c>
      <c r="I35" s="33">
        <f>H35*'[1]Estimates for kW-kWh'!$H$4</f>
        <v>379.87074582603174</v>
      </c>
      <c r="J35" s="34">
        <f>H35*'[1]Estimates for kW-kWh'!$I$4</f>
        <v>494701.05675839289</v>
      </c>
      <c r="K35" s="3"/>
      <c r="L35" s="3"/>
      <c r="M35" s="18" t="s">
        <v>30</v>
      </c>
      <c r="N35" s="18" t="s">
        <v>31</v>
      </c>
      <c r="O35" s="18" t="s">
        <v>32</v>
      </c>
      <c r="P35" s="111">
        <v>3</v>
      </c>
      <c r="Q35" s="18"/>
      <c r="R35" s="18"/>
      <c r="S35" s="21">
        <v>1302600</v>
      </c>
      <c r="T35" s="21">
        <v>1317100</v>
      </c>
      <c r="U35" s="21">
        <v>1271200</v>
      </c>
      <c r="V35" s="21">
        <v>1320200</v>
      </c>
      <c r="W35" s="21">
        <v>1320025</v>
      </c>
      <c r="X35" s="21">
        <v>1264700</v>
      </c>
      <c r="Y35" s="21">
        <v>1223800</v>
      </c>
      <c r="Z35" s="21">
        <v>1312000</v>
      </c>
      <c r="AA35" s="21">
        <v>1486760.37</v>
      </c>
      <c r="AB35" s="21">
        <v>1161851.18</v>
      </c>
      <c r="AC35" s="31">
        <f t="shared" si="1"/>
        <v>2.4980774430856032</v>
      </c>
      <c r="AD35" s="31">
        <f t="shared" si="2"/>
        <v>2.5258849994534378</v>
      </c>
      <c r="AE35" s="31">
        <f t="shared" si="3"/>
        <v>2.4378597003304305</v>
      </c>
      <c r="AF35" s="31">
        <f t="shared" si="4"/>
        <v>2.5318300632286297</v>
      </c>
      <c r="AG35" s="31">
        <f t="shared" si="5"/>
        <v>2.5314944547897076</v>
      </c>
      <c r="AH35" s="31">
        <f t="shared" si="6"/>
        <v>2.4253942440276082</v>
      </c>
      <c r="AI35" s="31">
        <f t="shared" si="7"/>
        <v>2.3469577574452334</v>
      </c>
      <c r="AJ35" s="31">
        <f t="shared" si="8"/>
        <v>2.5161044106619923</v>
      </c>
      <c r="AK35" s="31">
        <f t="shared" si="9"/>
        <v>2.8512532961543111</v>
      </c>
      <c r="AL35" s="31">
        <f t="shared" si="10"/>
        <v>2.2281546330265551</v>
      </c>
    </row>
    <row r="36" spans="1:38" ht="18.75" customHeight="1" x14ac:dyDescent="0.25">
      <c r="A36" s="17">
        <v>1096</v>
      </c>
      <c r="B36" s="3" t="s">
        <v>112</v>
      </c>
      <c r="C36" s="16">
        <v>51308</v>
      </c>
      <c r="D36" s="16"/>
      <c r="E36" s="3">
        <v>2300</v>
      </c>
      <c r="F36" s="3" t="str">
        <f t="shared" si="11"/>
        <v>LARGE</v>
      </c>
      <c r="G36" s="3"/>
      <c r="H36" s="32">
        <f>E36*'[1]Estimates for kW-kWh'!$E$4</f>
        <v>905.43427518427529</v>
      </c>
      <c r="I36" s="33">
        <f>H36*'[1]Estimates for kW-kWh'!$H$4</f>
        <v>116.49369538664975</v>
      </c>
      <c r="J36" s="34">
        <f>H36*'[1]Estimates for kW-kWh'!$I$4</f>
        <v>151708.32407257383</v>
      </c>
      <c r="K36" s="3"/>
      <c r="L36" s="3"/>
      <c r="M36" s="18" t="s">
        <v>113</v>
      </c>
      <c r="N36" s="18" t="s">
        <v>19</v>
      </c>
      <c r="O36" s="18" t="s">
        <v>114</v>
      </c>
      <c r="P36" s="111">
        <v>3</v>
      </c>
      <c r="Q36" s="18" t="s">
        <v>115</v>
      </c>
      <c r="R36" s="18" t="s">
        <v>43</v>
      </c>
      <c r="S36" s="21">
        <v>844700</v>
      </c>
      <c r="T36" s="21">
        <v>1110049</v>
      </c>
      <c r="U36" s="21">
        <v>1417678</v>
      </c>
      <c r="V36" s="21">
        <v>1300566</v>
      </c>
      <c r="W36" s="21">
        <v>1559151</v>
      </c>
      <c r="X36" s="21">
        <v>1690976</v>
      </c>
      <c r="Y36" s="21">
        <v>1651812</v>
      </c>
      <c r="Z36" s="21">
        <v>1647074</v>
      </c>
      <c r="AA36" s="21">
        <v>1686741</v>
      </c>
      <c r="AB36" s="21">
        <v>1335869</v>
      </c>
      <c r="AC36" s="31">
        <f t="shared" si="1"/>
        <v>16.463319560302487</v>
      </c>
      <c r="AD36" s="31">
        <f t="shared" si="2"/>
        <v>21.635008185857956</v>
      </c>
      <c r="AE36" s="31">
        <f t="shared" si="3"/>
        <v>27.630739845638107</v>
      </c>
      <c r="AF36" s="31">
        <f t="shared" si="4"/>
        <v>25.348210805332503</v>
      </c>
      <c r="AG36" s="31">
        <f t="shared" si="5"/>
        <v>30.388068137522414</v>
      </c>
      <c r="AH36" s="31">
        <f t="shared" si="6"/>
        <v>32.95735557807749</v>
      </c>
      <c r="AI36" s="31">
        <f t="shared" si="7"/>
        <v>32.194043813830199</v>
      </c>
      <c r="AJ36" s="31">
        <f t="shared" si="8"/>
        <v>32.10169954003274</v>
      </c>
      <c r="AK36" s="31">
        <f t="shared" si="9"/>
        <v>32.874814843689094</v>
      </c>
      <c r="AL36" s="31">
        <f t="shared" si="10"/>
        <v>26.03627114679972</v>
      </c>
    </row>
    <row r="37" spans="1:38" ht="18.75" customHeight="1" x14ac:dyDescent="0.25">
      <c r="A37" s="17">
        <v>198</v>
      </c>
      <c r="B37" s="3" t="s">
        <v>16</v>
      </c>
      <c r="C37" s="16">
        <v>162883</v>
      </c>
      <c r="D37" s="16"/>
      <c r="E37" s="3">
        <v>12000</v>
      </c>
      <c r="F37" s="3" t="str">
        <f t="shared" si="11"/>
        <v>LARGE</v>
      </c>
      <c r="G37" s="3" t="s">
        <v>17</v>
      </c>
      <c r="H37" s="32">
        <f>E37*'[1]Estimates for kW-kWh'!$E$4</f>
        <v>4724.0049140049141</v>
      </c>
      <c r="I37" s="33">
        <f>H37*'[1]Estimates for kW-kWh'!$H$4</f>
        <v>607.79319332165073</v>
      </c>
      <c r="J37" s="34">
        <f>H37*'[1]Estimates for kW-kWh'!$I$4</f>
        <v>791521.69081342861</v>
      </c>
      <c r="K37" s="3"/>
      <c r="L37" s="3"/>
      <c r="M37" s="18" t="s">
        <v>18</v>
      </c>
      <c r="N37" s="18" t="s">
        <v>19</v>
      </c>
      <c r="O37" s="18" t="s">
        <v>20</v>
      </c>
      <c r="P37" s="111"/>
      <c r="Q37" s="18" t="s">
        <v>21</v>
      </c>
      <c r="R37" s="18" t="s">
        <v>22</v>
      </c>
      <c r="S37" s="21">
        <v>1861068</v>
      </c>
      <c r="T37" s="21">
        <v>1790829</v>
      </c>
      <c r="U37" s="21">
        <v>1612668</v>
      </c>
      <c r="V37" s="21">
        <v>1067868</v>
      </c>
      <c r="W37" s="21">
        <v>820068</v>
      </c>
      <c r="X37" s="21">
        <v>751668</v>
      </c>
      <c r="Y37" s="21">
        <v>1729785.564</v>
      </c>
      <c r="Z37" s="21">
        <v>1921351</v>
      </c>
      <c r="AA37" s="21">
        <v>1773612.82</v>
      </c>
      <c r="AB37" s="21">
        <v>1284031</v>
      </c>
      <c r="AC37" s="31">
        <f t="shared" si="1"/>
        <v>11.425796430566725</v>
      </c>
      <c r="AD37" s="31">
        <f t="shared" si="2"/>
        <v>10.994572791512926</v>
      </c>
      <c r="AE37" s="31">
        <f t="shared" si="3"/>
        <v>9.9007754032035269</v>
      </c>
      <c r="AF37" s="31">
        <f t="shared" si="4"/>
        <v>6.5560432948803742</v>
      </c>
      <c r="AG37" s="31">
        <f t="shared" si="5"/>
        <v>5.0347058931871347</v>
      </c>
      <c r="AH37" s="31">
        <f t="shared" si="6"/>
        <v>4.6147725668117605</v>
      </c>
      <c r="AI37" s="31">
        <f t="shared" si="7"/>
        <v>10.619804178459384</v>
      </c>
      <c r="AJ37" s="31">
        <f t="shared" si="8"/>
        <v>11.795896441003665</v>
      </c>
      <c r="AK37" s="31">
        <f t="shared" si="9"/>
        <v>10.888876187201857</v>
      </c>
      <c r="AL37" s="31">
        <f t="shared" si="10"/>
        <v>7.8831492543727704</v>
      </c>
    </row>
    <row r="38" spans="1:38" ht="18.75" customHeight="1" x14ac:dyDescent="0.25">
      <c r="A38" s="17">
        <v>256</v>
      </c>
      <c r="B38" s="3" t="s">
        <v>90</v>
      </c>
      <c r="C38" s="16">
        <v>100848</v>
      </c>
      <c r="D38" s="16"/>
      <c r="E38" s="3">
        <v>2500</v>
      </c>
      <c r="F38" s="3" t="str">
        <f t="shared" si="11"/>
        <v>LARGE</v>
      </c>
      <c r="G38" s="3"/>
      <c r="H38" s="32">
        <f>E38*'[1]Estimates for kW-kWh'!$E$4</f>
        <v>984.16769041769044</v>
      </c>
      <c r="I38" s="33">
        <f>H38*'[1]Estimates for kW-kWh'!$H$4</f>
        <v>126.62358194201057</v>
      </c>
      <c r="J38" s="34">
        <f>H38*'[1]Estimates for kW-kWh'!$I$4</f>
        <v>164900.35225279763</v>
      </c>
      <c r="K38" s="3"/>
      <c r="L38" s="3"/>
      <c r="M38" s="18" t="s">
        <v>91</v>
      </c>
      <c r="N38" s="18" t="s">
        <v>19</v>
      </c>
      <c r="O38" s="18" t="s">
        <v>92</v>
      </c>
      <c r="P38" s="111"/>
      <c r="Q38" s="18" t="s">
        <v>93</v>
      </c>
      <c r="R38" s="18" t="s">
        <v>94</v>
      </c>
      <c r="S38" s="21">
        <v>3133808</v>
      </c>
      <c r="T38" s="21">
        <v>3109299</v>
      </c>
      <c r="U38" s="21">
        <v>3058008</v>
      </c>
      <c r="V38" s="21">
        <v>2931708</v>
      </c>
      <c r="W38" s="21">
        <v>2754908</v>
      </c>
      <c r="X38" s="21">
        <v>2709308</v>
      </c>
      <c r="Y38" s="21">
        <v>2785308</v>
      </c>
      <c r="Z38" s="21">
        <v>2728201</v>
      </c>
      <c r="AA38" s="21">
        <v>2725355</v>
      </c>
      <c r="AB38" s="21">
        <v>2166148</v>
      </c>
      <c r="AC38" s="31">
        <f t="shared" si="1"/>
        <v>31.074567666190703</v>
      </c>
      <c r="AD38" s="31">
        <f t="shared" si="2"/>
        <v>30.831538553069965</v>
      </c>
      <c r="AE38" s="31">
        <f t="shared" si="3"/>
        <v>30.32294145644931</v>
      </c>
      <c r="AF38" s="31">
        <f t="shared" si="4"/>
        <v>29.070561637315564</v>
      </c>
      <c r="AG38" s="31">
        <f t="shared" si="5"/>
        <v>27.317428208789465</v>
      </c>
      <c r="AH38" s="31">
        <f t="shared" si="6"/>
        <v>26.865262573377755</v>
      </c>
      <c r="AI38" s="31">
        <f t="shared" si="7"/>
        <v>27.618871965730605</v>
      </c>
      <c r="AJ38" s="31">
        <f t="shared" si="8"/>
        <v>27.052603918768842</v>
      </c>
      <c r="AK38" s="31">
        <f t="shared" si="9"/>
        <v>27.024383230207839</v>
      </c>
      <c r="AL38" s="31">
        <f t="shared" si="10"/>
        <v>21.479335237188639</v>
      </c>
    </row>
    <row r="39" spans="1:38" ht="18.75" customHeight="1" x14ac:dyDescent="0.25">
      <c r="A39" s="17">
        <v>176</v>
      </c>
      <c r="B39" s="3" t="s">
        <v>887</v>
      </c>
      <c r="C39" s="16">
        <v>42080</v>
      </c>
      <c r="D39" s="16"/>
      <c r="E39" s="3">
        <v>2800</v>
      </c>
      <c r="F39" s="3" t="str">
        <f t="shared" si="11"/>
        <v>LARGE</v>
      </c>
      <c r="G39" s="3"/>
      <c r="H39" s="32">
        <f>E39*'[1]Estimates for kW-kWh'!$E$4</f>
        <v>1102.2678132678134</v>
      </c>
      <c r="I39" s="33">
        <f>H39*'[1]Estimates for kW-kWh'!$H$4</f>
        <v>141.81841177505186</v>
      </c>
      <c r="J39" s="34">
        <f>H39*'[1]Estimates for kW-kWh'!$I$4</f>
        <v>184688.39452313335</v>
      </c>
      <c r="K39" s="3"/>
      <c r="L39" s="3"/>
      <c r="M39" s="18" t="s">
        <v>18</v>
      </c>
      <c r="N39" s="18" t="s">
        <v>19</v>
      </c>
      <c r="O39" s="18" t="s">
        <v>75</v>
      </c>
      <c r="P39" s="111">
        <v>3</v>
      </c>
      <c r="Q39" s="18" t="s">
        <v>76</v>
      </c>
      <c r="R39" s="18" t="s">
        <v>77</v>
      </c>
      <c r="S39" s="21">
        <v>703416</v>
      </c>
      <c r="T39" s="21">
        <v>585738</v>
      </c>
      <c r="U39" s="21">
        <v>637896</v>
      </c>
      <c r="V39" s="21">
        <v>706056</v>
      </c>
      <c r="W39" s="21">
        <v>505176</v>
      </c>
      <c r="X39" s="21">
        <v>401256</v>
      </c>
      <c r="Y39" s="21">
        <v>571416</v>
      </c>
      <c r="Z39" s="21">
        <v>595176</v>
      </c>
      <c r="AA39" s="21">
        <v>456936</v>
      </c>
      <c r="AB39" s="21">
        <v>397902</v>
      </c>
      <c r="AC39" s="31">
        <f t="shared" si="1"/>
        <v>16.716159695817492</v>
      </c>
      <c r="AD39" s="31">
        <f t="shared" si="2"/>
        <v>13.919629277566539</v>
      </c>
      <c r="AE39" s="31">
        <f t="shared" si="3"/>
        <v>15.159125475285171</v>
      </c>
      <c r="AF39" s="31">
        <f t="shared" si="4"/>
        <v>16.778897338403041</v>
      </c>
      <c r="AG39" s="31">
        <f t="shared" si="5"/>
        <v>12.005133079847909</v>
      </c>
      <c r="AH39" s="31">
        <f t="shared" si="6"/>
        <v>9.5355513307984783</v>
      </c>
      <c r="AI39" s="31">
        <f t="shared" si="7"/>
        <v>13.579277566539924</v>
      </c>
      <c r="AJ39" s="31">
        <f t="shared" si="8"/>
        <v>14.143916349809887</v>
      </c>
      <c r="AK39" s="31">
        <f t="shared" si="9"/>
        <v>10.858745247148288</v>
      </c>
      <c r="AL39" s="31">
        <f t="shared" si="10"/>
        <v>9.4558460076045634</v>
      </c>
    </row>
    <row r="40" spans="1:38" ht="18.75" customHeight="1" x14ac:dyDescent="0.25">
      <c r="A40" s="17">
        <v>257</v>
      </c>
      <c r="B40" s="3" t="s">
        <v>108</v>
      </c>
      <c r="C40" s="16">
        <v>39067</v>
      </c>
      <c r="D40" s="16"/>
      <c r="E40" s="3">
        <v>2300</v>
      </c>
      <c r="F40" s="3" t="str">
        <f t="shared" si="11"/>
        <v>LARGE</v>
      </c>
      <c r="G40" s="3"/>
      <c r="H40" s="32">
        <f>E40*'[1]Estimates for kW-kWh'!$E$4</f>
        <v>905.43427518427529</v>
      </c>
      <c r="I40" s="33">
        <f>H40*'[1]Estimates for kW-kWh'!$H$4</f>
        <v>116.49369538664975</v>
      </c>
      <c r="J40" s="34">
        <f>H40*'[1]Estimates for kW-kWh'!$I$4</f>
        <v>151708.32407257383</v>
      </c>
      <c r="K40" s="3"/>
      <c r="L40" s="3"/>
      <c r="M40" s="18" t="s">
        <v>18</v>
      </c>
      <c r="N40" s="18" t="s">
        <v>19</v>
      </c>
      <c r="O40" s="18" t="s">
        <v>92</v>
      </c>
      <c r="P40" s="111"/>
      <c r="Q40" s="18" t="s">
        <v>109</v>
      </c>
      <c r="R40" s="18" t="s">
        <v>43</v>
      </c>
      <c r="S40" s="21">
        <v>689700</v>
      </c>
      <c r="T40" s="21">
        <v>600900</v>
      </c>
      <c r="U40" s="21">
        <v>621000</v>
      </c>
      <c r="V40" s="21">
        <v>671700</v>
      </c>
      <c r="W40" s="21">
        <v>660000</v>
      </c>
      <c r="X40" s="21">
        <v>685500</v>
      </c>
      <c r="Y40" s="21">
        <v>642600</v>
      </c>
      <c r="Z40" s="21">
        <v>717000</v>
      </c>
      <c r="AA40" s="21">
        <v>890400</v>
      </c>
      <c r="AB40" s="21">
        <v>723000</v>
      </c>
      <c r="AC40" s="31">
        <f t="shared" si="1"/>
        <v>17.654286226226738</v>
      </c>
      <c r="AD40" s="31">
        <f t="shared" si="2"/>
        <v>15.381268077917424</v>
      </c>
      <c r="AE40" s="31">
        <f t="shared" si="3"/>
        <v>15.895768807433384</v>
      </c>
      <c r="AF40" s="31">
        <f t="shared" si="4"/>
        <v>17.193539304272146</v>
      </c>
      <c r="AG40" s="31">
        <f t="shared" si="5"/>
        <v>16.894053805001665</v>
      </c>
      <c r="AH40" s="31">
        <f t="shared" si="6"/>
        <v>17.546778611103999</v>
      </c>
      <c r="AI40" s="31">
        <f t="shared" si="7"/>
        <v>16.448665113778894</v>
      </c>
      <c r="AJ40" s="31">
        <f t="shared" si="8"/>
        <v>18.353085724524536</v>
      </c>
      <c r="AK40" s="31">
        <f t="shared" si="9"/>
        <v>22.791614406020425</v>
      </c>
      <c r="AL40" s="31">
        <f t="shared" si="10"/>
        <v>18.506668031842732</v>
      </c>
    </row>
    <row r="41" spans="1:38" ht="18.75" customHeight="1" x14ac:dyDescent="0.25">
      <c r="A41" s="17">
        <v>66</v>
      </c>
      <c r="B41" s="3" t="s">
        <v>72</v>
      </c>
      <c r="C41" s="16">
        <v>123151</v>
      </c>
      <c r="D41" s="16"/>
      <c r="E41" s="3">
        <v>3100</v>
      </c>
      <c r="F41" s="3" t="str">
        <f t="shared" si="11"/>
        <v>LARGE</v>
      </c>
      <c r="G41" s="3"/>
      <c r="H41" s="32">
        <f>E41*'[1]Estimates for kW-kWh'!$E$4</f>
        <v>1220.3679361179361</v>
      </c>
      <c r="I41" s="33">
        <f>H41*'[1]Estimates for kW-kWh'!$H$4</f>
        <v>157.0132416080931</v>
      </c>
      <c r="J41" s="34">
        <f>H41*'[1]Estimates for kW-kWh'!$I$4</f>
        <v>204476.43679346904</v>
      </c>
      <c r="K41" s="3"/>
      <c r="L41" s="3"/>
      <c r="M41" s="18" t="s">
        <v>73</v>
      </c>
      <c r="N41" s="18" t="s">
        <v>19</v>
      </c>
      <c r="O41" s="18" t="s">
        <v>74</v>
      </c>
      <c r="P41" s="111">
        <v>0</v>
      </c>
      <c r="Q41" s="18"/>
      <c r="R41" s="18"/>
      <c r="S41" s="21">
        <v>3631920</v>
      </c>
      <c r="T41" s="21">
        <v>3252060</v>
      </c>
      <c r="U41" s="21">
        <v>3367920</v>
      </c>
      <c r="V41" s="21">
        <v>3331920</v>
      </c>
      <c r="W41" s="21">
        <v>3521520</v>
      </c>
      <c r="X41" s="21">
        <v>3672453</v>
      </c>
      <c r="Y41" s="21">
        <v>3677990</v>
      </c>
      <c r="Z41" s="21">
        <v>4135254</v>
      </c>
      <c r="AA41" s="21">
        <v>4145882</v>
      </c>
      <c r="AB41" s="21">
        <v>3101738.87</v>
      </c>
      <c r="AC41" s="31">
        <f t="shared" si="1"/>
        <v>29.491599743404439</v>
      </c>
      <c r="AD41" s="31">
        <f t="shared" si="2"/>
        <v>26.407093730460979</v>
      </c>
      <c r="AE41" s="31">
        <f t="shared" si="3"/>
        <v>27.347889988713042</v>
      </c>
      <c r="AF41" s="31">
        <f t="shared" si="4"/>
        <v>27.055565931255124</v>
      </c>
      <c r="AG41" s="31">
        <f t="shared" si="5"/>
        <v>28.595139300533493</v>
      </c>
      <c r="AH41" s="31">
        <f t="shared" si="6"/>
        <v>29.820732271763934</v>
      </c>
      <c r="AI41" s="31">
        <f t="shared" si="7"/>
        <v>29.865693335823501</v>
      </c>
      <c r="AJ41" s="31">
        <f t="shared" si="8"/>
        <v>33.57872855275231</v>
      </c>
      <c r="AK41" s="31">
        <f t="shared" si="9"/>
        <v>33.665029110604053</v>
      </c>
      <c r="AL41" s="31">
        <f t="shared" si="10"/>
        <v>25.186469212592673</v>
      </c>
    </row>
    <row r="42" spans="1:38" ht="18.75" customHeight="1" x14ac:dyDescent="0.25">
      <c r="A42" s="17">
        <v>1248</v>
      </c>
      <c r="B42" s="3" t="s">
        <v>98</v>
      </c>
      <c r="C42" s="16">
        <v>115517</v>
      </c>
      <c r="D42" s="16"/>
      <c r="E42" s="3">
        <v>2500</v>
      </c>
      <c r="F42" s="3" t="str">
        <f t="shared" si="11"/>
        <v>LARGE</v>
      </c>
      <c r="G42" s="3"/>
      <c r="H42" s="32">
        <f>E42*'[1]Estimates for kW-kWh'!$E$4</f>
        <v>984.16769041769044</v>
      </c>
      <c r="I42" s="33">
        <f>H42*'[1]Estimates for kW-kWh'!$H$4</f>
        <v>126.62358194201057</v>
      </c>
      <c r="J42" s="34">
        <f>H42*'[1]Estimates for kW-kWh'!$I$4</f>
        <v>164900.35225279763</v>
      </c>
      <c r="K42" s="3"/>
      <c r="L42" s="3"/>
      <c r="M42" s="18" t="s">
        <v>18</v>
      </c>
      <c r="N42" s="18" t="s">
        <v>19</v>
      </c>
      <c r="O42" s="18" t="s">
        <v>99</v>
      </c>
      <c r="P42" s="111">
        <v>3</v>
      </c>
      <c r="Q42" s="18" t="s">
        <v>100</v>
      </c>
      <c r="R42" s="18" t="s">
        <v>94</v>
      </c>
      <c r="S42" s="29" t="s">
        <v>320</v>
      </c>
      <c r="T42" s="21">
        <v>2880</v>
      </c>
      <c r="U42" s="21">
        <v>214560</v>
      </c>
      <c r="V42" s="21">
        <v>554400</v>
      </c>
      <c r="W42" s="21">
        <v>1570762</v>
      </c>
      <c r="X42" s="21">
        <v>2026633.35</v>
      </c>
      <c r="Y42" s="21">
        <v>2074384.17</v>
      </c>
      <c r="Z42" s="21">
        <v>2074208.24</v>
      </c>
      <c r="AA42" s="21">
        <v>2094929.59</v>
      </c>
      <c r="AB42" s="21">
        <v>1569510.2</v>
      </c>
      <c r="AC42" s="31" t="e">
        <f t="shared" si="1"/>
        <v>#VALUE!</v>
      </c>
      <c r="AD42" s="31">
        <f t="shared" si="2"/>
        <v>2.4931395379035121E-2</v>
      </c>
      <c r="AE42" s="31">
        <f t="shared" si="3"/>
        <v>1.8573889557381165</v>
      </c>
      <c r="AF42" s="31">
        <f t="shared" si="4"/>
        <v>4.799293610464261</v>
      </c>
      <c r="AG42" s="31">
        <f t="shared" si="5"/>
        <v>13.59766960707082</v>
      </c>
      <c r="AH42" s="31">
        <f t="shared" si="6"/>
        <v>17.544026853190442</v>
      </c>
      <c r="AI42" s="31">
        <f t="shared" si="7"/>
        <v>17.957393024403334</v>
      </c>
      <c r="AJ42" s="31">
        <f t="shared" si="8"/>
        <v>17.955870045101587</v>
      </c>
      <c r="AK42" s="31">
        <f t="shared" si="9"/>
        <v>18.135249270670119</v>
      </c>
      <c r="AL42" s="31">
        <f t="shared" si="10"/>
        <v>13.586833106815448</v>
      </c>
    </row>
    <row r="43" spans="1:38" ht="18.75" customHeight="1" x14ac:dyDescent="0.25">
      <c r="A43" s="17">
        <v>350</v>
      </c>
      <c r="B43" s="3" t="s">
        <v>49</v>
      </c>
      <c r="C43" s="16">
        <v>259413</v>
      </c>
      <c r="D43" s="16"/>
      <c r="E43" s="3">
        <v>4500</v>
      </c>
      <c r="F43" s="3" t="str">
        <f t="shared" si="11"/>
        <v>LARGE</v>
      </c>
      <c r="G43" s="3" t="s">
        <v>17</v>
      </c>
      <c r="H43" s="32">
        <f>E43*'[1]Estimates for kW-kWh'!$E$4</f>
        <v>1771.5018427518428</v>
      </c>
      <c r="I43" s="33">
        <f>H43*'[1]Estimates for kW-kWh'!$H$4</f>
        <v>227.92244749561902</v>
      </c>
      <c r="J43" s="34">
        <f>H43*'[1]Estimates for kW-kWh'!$I$4</f>
        <v>296820.63405503571</v>
      </c>
      <c r="K43" s="3"/>
      <c r="L43" s="3"/>
      <c r="M43" s="18" t="s">
        <v>18</v>
      </c>
      <c r="N43" s="18" t="s">
        <v>19</v>
      </c>
      <c r="O43" s="18" t="s">
        <v>50</v>
      </c>
      <c r="P43" s="111">
        <v>0</v>
      </c>
      <c r="Q43" s="18"/>
      <c r="R43" s="18"/>
      <c r="S43" s="21">
        <v>5882952</v>
      </c>
      <c r="T43" s="21">
        <v>6180506</v>
      </c>
      <c r="U43" s="21">
        <v>6084952</v>
      </c>
      <c r="V43" s="21">
        <v>5973920</v>
      </c>
      <c r="W43" s="21">
        <v>5092780</v>
      </c>
      <c r="X43" s="21">
        <v>4792179</v>
      </c>
      <c r="Y43" s="21">
        <v>4854209</v>
      </c>
      <c r="Z43" s="21">
        <v>4853833</v>
      </c>
      <c r="AA43" s="21">
        <v>4752435</v>
      </c>
      <c r="AB43" s="21">
        <v>3456391</v>
      </c>
      <c r="AC43" s="31">
        <f t="shared" si="1"/>
        <v>22.677938268321171</v>
      </c>
      <c r="AD43" s="31">
        <f t="shared" si="2"/>
        <v>23.824966366373314</v>
      </c>
      <c r="AE43" s="31">
        <f t="shared" si="3"/>
        <v>23.456619367572173</v>
      </c>
      <c r="AF43" s="31">
        <f t="shared" si="4"/>
        <v>23.028606893255155</v>
      </c>
      <c r="AG43" s="31">
        <f t="shared" si="5"/>
        <v>19.631938260611456</v>
      </c>
      <c r="AH43" s="31">
        <f t="shared" si="6"/>
        <v>18.473164413502793</v>
      </c>
      <c r="AI43" s="31">
        <f t="shared" si="7"/>
        <v>18.712281188683683</v>
      </c>
      <c r="AJ43" s="31">
        <f t="shared" si="8"/>
        <v>18.710831762479135</v>
      </c>
      <c r="AK43" s="31">
        <f t="shared" si="9"/>
        <v>18.319956979796697</v>
      </c>
      <c r="AL43" s="31">
        <f t="shared" si="10"/>
        <v>13.323892788719146</v>
      </c>
    </row>
    <row r="44" spans="1:38" ht="18.75" customHeight="1" x14ac:dyDescent="0.25">
      <c r="A44" s="17">
        <v>292</v>
      </c>
      <c r="B44" s="3" t="s">
        <v>53</v>
      </c>
      <c r="C44" s="16">
        <v>233703</v>
      </c>
      <c r="D44" s="16"/>
      <c r="E44" s="3">
        <v>4100</v>
      </c>
      <c r="F44" s="3" t="str">
        <f t="shared" si="11"/>
        <v>LARGE</v>
      </c>
      <c r="G44" s="3"/>
      <c r="H44" s="32">
        <f>E44*'[1]Estimates for kW-kWh'!$E$4</f>
        <v>1614.0350122850123</v>
      </c>
      <c r="I44" s="33">
        <f>H44*'[1]Estimates for kW-kWh'!$H$4</f>
        <v>207.66267438489734</v>
      </c>
      <c r="J44" s="34">
        <f>H44*'[1]Estimates for kW-kWh'!$I$4</f>
        <v>270436.57769458811</v>
      </c>
      <c r="K44" s="3"/>
      <c r="L44" s="3"/>
      <c r="M44" s="18" t="s">
        <v>18</v>
      </c>
      <c r="N44" s="18" t="s">
        <v>35</v>
      </c>
      <c r="O44" s="18"/>
      <c r="P44" s="111"/>
      <c r="Q44" s="18"/>
      <c r="R44" s="18"/>
      <c r="S44" s="21">
        <v>4649044</v>
      </c>
      <c r="T44" s="21">
        <v>4527857</v>
      </c>
      <c r="U44" s="21">
        <v>4396110</v>
      </c>
      <c r="V44" s="21">
        <v>4399172.3</v>
      </c>
      <c r="W44" s="21">
        <v>3978225.4</v>
      </c>
      <c r="X44" s="21">
        <v>4390653.5</v>
      </c>
      <c r="Y44" s="21">
        <v>4190289.3</v>
      </c>
      <c r="Z44" s="21">
        <v>4111592.16</v>
      </c>
      <c r="AA44" s="21">
        <v>3922304.7</v>
      </c>
      <c r="AB44" s="21">
        <v>3072655.54</v>
      </c>
      <c r="AC44" s="31">
        <f t="shared" si="1"/>
        <v>19.892958156292387</v>
      </c>
      <c r="AD44" s="31">
        <f t="shared" si="2"/>
        <v>19.374406832603775</v>
      </c>
      <c r="AE44" s="31">
        <f t="shared" si="3"/>
        <v>18.810669952888922</v>
      </c>
      <c r="AF44" s="31">
        <f t="shared" si="4"/>
        <v>18.823773336243008</v>
      </c>
      <c r="AG44" s="31">
        <f t="shared" si="5"/>
        <v>17.022568815975831</v>
      </c>
      <c r="AH44" s="31">
        <f t="shared" si="6"/>
        <v>18.78732194280775</v>
      </c>
      <c r="AI44" s="31">
        <f t="shared" si="7"/>
        <v>17.929976508645588</v>
      </c>
      <c r="AJ44" s="31">
        <f t="shared" si="8"/>
        <v>17.593236543818438</v>
      </c>
      <c r="AK44" s="31">
        <f t="shared" si="9"/>
        <v>16.783287762673137</v>
      </c>
      <c r="AL44" s="31">
        <f t="shared" si="10"/>
        <v>13.147694039015331</v>
      </c>
    </row>
    <row r="45" spans="1:38" ht="18.75" customHeight="1" x14ac:dyDescent="0.25">
      <c r="A45" s="24">
        <v>8283</v>
      </c>
      <c r="B45" s="2" t="s">
        <v>161</v>
      </c>
      <c r="C45" s="26">
        <v>44799</v>
      </c>
      <c r="D45" s="26"/>
      <c r="E45" s="2">
        <v>1400</v>
      </c>
      <c r="F45" s="2" t="str">
        <f t="shared" si="11"/>
        <v>MEDIUM</v>
      </c>
      <c r="G45" s="2"/>
      <c r="H45" s="35">
        <f>E45*'[1]Estimates for kW-kWh'!$E$4</f>
        <v>551.13390663390669</v>
      </c>
      <c r="I45" s="36">
        <f>H45*'[1]Estimates for kW-kWh'!$H$4</f>
        <v>70.909205887525928</v>
      </c>
      <c r="J45" s="37">
        <f>H45*'[1]Estimates for kW-kWh'!$I$4</f>
        <v>92344.197261566675</v>
      </c>
      <c r="K45" s="2"/>
      <c r="L45" s="2"/>
      <c r="M45" s="38" t="s">
        <v>162</v>
      </c>
      <c r="N45" s="38"/>
      <c r="O45" s="38"/>
      <c r="P45" s="39"/>
      <c r="Q45" s="38"/>
      <c r="R45" s="38"/>
      <c r="S45" s="21">
        <v>16876894</v>
      </c>
      <c r="T45" s="21">
        <v>39092647</v>
      </c>
      <c r="U45" s="21">
        <v>33032833</v>
      </c>
      <c r="V45" s="21">
        <v>34139825</v>
      </c>
      <c r="W45" s="21">
        <v>35137588</v>
      </c>
      <c r="X45" s="21">
        <v>54389025</v>
      </c>
      <c r="Y45" s="21">
        <v>58458617</v>
      </c>
      <c r="Z45" s="21">
        <v>56787127</v>
      </c>
      <c r="AA45" s="21">
        <v>57579220</v>
      </c>
      <c r="AB45" s="21">
        <v>51967643</v>
      </c>
      <c r="AC45" s="31">
        <f t="shared" si="1"/>
        <v>376.72479296412865</v>
      </c>
      <c r="AD45" s="31">
        <f t="shared" si="2"/>
        <v>872.62320587513113</v>
      </c>
      <c r="AE45" s="31">
        <f t="shared" si="3"/>
        <v>737.35648117145467</v>
      </c>
      <c r="AF45" s="31">
        <f t="shared" si="4"/>
        <v>762.06667559543735</v>
      </c>
      <c r="AG45" s="31">
        <f t="shared" si="5"/>
        <v>784.33866827384543</v>
      </c>
      <c r="AH45" s="31">
        <f t="shared" si="6"/>
        <v>1214.0678363356326</v>
      </c>
      <c r="AI45" s="31">
        <f t="shared" si="7"/>
        <v>1304.9089711823924</v>
      </c>
      <c r="AJ45" s="31">
        <f t="shared" si="8"/>
        <v>1267.5980937074489</v>
      </c>
      <c r="AK45" s="31">
        <f t="shared" si="9"/>
        <v>1285.2791356949931</v>
      </c>
      <c r="AL45" s="31">
        <f t="shared" si="10"/>
        <v>1160.0179245072434</v>
      </c>
    </row>
    <row r="46" spans="1:38" ht="18.75" customHeight="1" x14ac:dyDescent="0.25">
      <c r="A46" s="17">
        <v>1095</v>
      </c>
      <c r="B46" s="3" t="s">
        <v>821</v>
      </c>
      <c r="C46" s="16">
        <v>57256</v>
      </c>
      <c r="D46" s="16"/>
      <c r="E46" s="3">
        <v>1800</v>
      </c>
      <c r="F46" s="3" t="s">
        <v>884</v>
      </c>
      <c r="G46" s="3"/>
      <c r="H46" s="32"/>
      <c r="I46" s="33"/>
      <c r="K46" s="3"/>
      <c r="L46" s="3"/>
      <c r="M46" s="18"/>
      <c r="N46" s="18"/>
      <c r="O46" s="18"/>
      <c r="P46" s="111"/>
      <c r="Q46" s="18"/>
      <c r="R46" s="18"/>
      <c r="S46" s="21">
        <v>2847740</v>
      </c>
      <c r="T46" s="21">
        <v>2593400</v>
      </c>
      <c r="U46" s="21">
        <v>2602795</v>
      </c>
      <c r="V46" s="21">
        <v>2655959</v>
      </c>
      <c r="W46" s="21">
        <v>2620588</v>
      </c>
      <c r="X46" s="21">
        <v>2297526</v>
      </c>
      <c r="Y46" s="21">
        <v>1944335</v>
      </c>
      <c r="Z46" s="21">
        <v>2090376</v>
      </c>
      <c r="AA46" s="21">
        <v>2201570.75</v>
      </c>
      <c r="AB46" s="21">
        <v>1661611.82</v>
      </c>
      <c r="AC46" s="31">
        <f t="shared" si="1"/>
        <v>49.736970797820312</v>
      </c>
      <c r="AD46" s="31">
        <f t="shared" si="2"/>
        <v>45.294816263797678</v>
      </c>
      <c r="AE46" s="31">
        <f t="shared" si="3"/>
        <v>45.458903870336734</v>
      </c>
      <c r="AF46" s="31">
        <f t="shared" si="4"/>
        <v>46.387435377951654</v>
      </c>
      <c r="AG46" s="31">
        <f t="shared" si="5"/>
        <v>45.769666061198826</v>
      </c>
      <c r="AH46" s="31">
        <f t="shared" si="6"/>
        <v>40.127253038982815</v>
      </c>
      <c r="AI46" s="31">
        <f t="shared" si="7"/>
        <v>33.95862442364119</v>
      </c>
      <c r="AJ46" s="31">
        <f t="shared" si="8"/>
        <v>36.509291602626796</v>
      </c>
      <c r="AK46" s="31">
        <f t="shared" si="9"/>
        <v>38.451354443202462</v>
      </c>
      <c r="AL46" s="31">
        <f t="shared" si="10"/>
        <v>29.020745773368731</v>
      </c>
    </row>
    <row r="47" spans="1:38" ht="18.75" customHeight="1" x14ac:dyDescent="0.25">
      <c r="A47" s="17">
        <v>376</v>
      </c>
      <c r="B47" s="3" t="s">
        <v>178</v>
      </c>
      <c r="C47" s="16">
        <v>40731</v>
      </c>
      <c r="D47" s="16"/>
      <c r="E47" s="3">
        <v>1200</v>
      </c>
      <c r="F47" s="3" t="str">
        <f>IF(E47&gt;=2000,"LARGE",IF(E47&gt;=1000,"MEDIUM",IF(E47&gt;0, "SMALL", "UNKNOWN")))</f>
        <v>MEDIUM</v>
      </c>
      <c r="G47" s="3"/>
      <c r="H47" s="32">
        <f>E47*'[1]Estimates for kW-kWh'!$E$4</f>
        <v>472.40049140049143</v>
      </c>
      <c r="I47" s="33">
        <f>H47*'[1]Estimates for kW-kWh'!$H$4</f>
        <v>60.77931933216508</v>
      </c>
      <c r="J47" s="34">
        <f>H47*'[1]Estimates for kW-kWh'!$I$4</f>
        <v>79152.169081342858</v>
      </c>
      <c r="K47" s="3"/>
      <c r="L47" s="3"/>
      <c r="M47" s="18" t="s">
        <v>18</v>
      </c>
      <c r="N47" s="18"/>
      <c r="O47" s="18"/>
      <c r="P47" s="111"/>
      <c r="Q47" s="18"/>
      <c r="R47" s="18"/>
      <c r="S47" s="21">
        <v>1750000</v>
      </c>
      <c r="T47" s="21">
        <v>1665000</v>
      </c>
      <c r="U47" s="21">
        <v>1739000</v>
      </c>
      <c r="V47" s="21">
        <v>1867500</v>
      </c>
      <c r="W47" s="21">
        <v>1537500</v>
      </c>
      <c r="X47" s="21">
        <v>1284500</v>
      </c>
      <c r="Y47" s="21">
        <v>1467000</v>
      </c>
      <c r="Z47" s="21">
        <v>1339000</v>
      </c>
      <c r="AA47" s="21">
        <v>1356000</v>
      </c>
      <c r="AB47" s="21">
        <v>1107000</v>
      </c>
      <c r="AC47" s="31">
        <f t="shared" si="1"/>
        <v>42.964817951928509</v>
      </c>
      <c r="AD47" s="31">
        <f t="shared" si="2"/>
        <v>40.877955365691982</v>
      </c>
      <c r="AE47" s="31">
        <f t="shared" si="3"/>
        <v>42.694753381944956</v>
      </c>
      <c r="AF47" s="31">
        <f t="shared" si="4"/>
        <v>45.849598585843708</v>
      </c>
      <c r="AG47" s="31">
        <f t="shared" si="5"/>
        <v>37.747661486337186</v>
      </c>
      <c r="AH47" s="31">
        <f t="shared" si="6"/>
        <v>31.536176376715524</v>
      </c>
      <c r="AI47" s="31">
        <f t="shared" si="7"/>
        <v>36.016793105988071</v>
      </c>
      <c r="AJ47" s="31">
        <f t="shared" si="8"/>
        <v>32.874223564361294</v>
      </c>
      <c r="AK47" s="31">
        <f t="shared" si="9"/>
        <v>33.291596081608603</v>
      </c>
      <c r="AL47" s="31">
        <f t="shared" si="10"/>
        <v>27.178316270162775</v>
      </c>
    </row>
    <row r="48" spans="1:38" ht="18.75" customHeight="1" x14ac:dyDescent="0.25">
      <c r="A48" s="17">
        <v>116</v>
      </c>
      <c r="B48" s="3" t="s">
        <v>142</v>
      </c>
      <c r="C48" s="16">
        <v>268297</v>
      </c>
      <c r="D48" s="16"/>
      <c r="E48" s="3">
        <v>1600</v>
      </c>
      <c r="F48" s="3" t="str">
        <f>IF(E48&gt;=2000,"LARGE",IF(E48&gt;=1000,"MEDIUM",IF(E48&gt;0, "SMALL", "UNKNOWN")))</f>
        <v>MEDIUM</v>
      </c>
      <c r="G48" s="3"/>
      <c r="H48" s="32">
        <f>E48*'[1]Estimates for kW-kWh'!$E$4</f>
        <v>629.86732186732195</v>
      </c>
      <c r="I48" s="33">
        <f>H48*'[1]Estimates for kW-kWh'!$H$4</f>
        <v>81.039092442886783</v>
      </c>
      <c r="J48" s="34">
        <f>H48*'[1]Estimates for kW-kWh'!$I$4</f>
        <v>105536.22544179049</v>
      </c>
      <c r="K48" s="3"/>
      <c r="L48" s="3"/>
      <c r="M48" s="18" t="s">
        <v>18</v>
      </c>
      <c r="N48" s="18"/>
      <c r="O48" s="18"/>
      <c r="P48" s="111"/>
      <c r="Q48" s="18"/>
      <c r="R48" s="18" t="s">
        <v>143</v>
      </c>
      <c r="S48" s="21">
        <v>8046011</v>
      </c>
      <c r="T48" s="21">
        <v>7639225</v>
      </c>
      <c r="U48" s="21">
        <v>7512362</v>
      </c>
      <c r="V48" s="21">
        <v>7668580</v>
      </c>
      <c r="W48" s="21">
        <v>7545774</v>
      </c>
      <c r="X48" s="21">
        <v>8666858</v>
      </c>
      <c r="Y48" s="21">
        <v>8447650</v>
      </c>
      <c r="Z48" s="21">
        <v>9130059</v>
      </c>
      <c r="AA48" s="21">
        <v>8925845</v>
      </c>
      <c r="AB48" s="21">
        <v>6753626</v>
      </c>
      <c r="AC48" s="31">
        <f t="shared" si="1"/>
        <v>29.989194810228962</v>
      </c>
      <c r="AD48" s="31">
        <f t="shared" si="2"/>
        <v>28.473016843274429</v>
      </c>
      <c r="AE48" s="31">
        <f t="shared" si="3"/>
        <v>28.000171451786638</v>
      </c>
      <c r="AF48" s="31">
        <f t="shared" si="4"/>
        <v>28.58242917363966</v>
      </c>
      <c r="AG48" s="31">
        <f t="shared" si="5"/>
        <v>28.124705084290916</v>
      </c>
      <c r="AH48" s="31">
        <f t="shared" si="6"/>
        <v>32.303223666310096</v>
      </c>
      <c r="AI48" s="31">
        <f t="shared" si="7"/>
        <v>31.486188813143642</v>
      </c>
      <c r="AJ48" s="31">
        <f t="shared" si="8"/>
        <v>34.029672340726883</v>
      </c>
      <c r="AK48" s="31">
        <f t="shared" si="9"/>
        <v>33.26852331557938</v>
      </c>
      <c r="AL48" s="31">
        <f t="shared" si="10"/>
        <v>25.172200956402794</v>
      </c>
    </row>
    <row r="49" spans="1:38" ht="18.75" customHeight="1" x14ac:dyDescent="0.25">
      <c r="A49" s="17">
        <v>206</v>
      </c>
      <c r="B49" s="3" t="s">
        <v>396</v>
      </c>
      <c r="C49" s="16">
        <v>52887</v>
      </c>
      <c r="D49" s="16"/>
      <c r="E49" s="3">
        <v>1600</v>
      </c>
      <c r="F49" s="3" t="s">
        <v>884</v>
      </c>
      <c r="G49" s="3"/>
      <c r="H49" s="32"/>
      <c r="I49" s="33"/>
      <c r="K49" s="3"/>
      <c r="L49" s="3"/>
      <c r="M49" s="18"/>
      <c r="N49" s="18"/>
      <c r="O49" s="18"/>
      <c r="P49" s="111"/>
      <c r="Q49" s="18"/>
      <c r="R49" s="18"/>
      <c r="S49" s="21">
        <v>1585669</v>
      </c>
      <c r="T49" s="21">
        <v>1509680</v>
      </c>
      <c r="U49" s="21">
        <v>1396968</v>
      </c>
      <c r="V49" s="21">
        <v>1486411</v>
      </c>
      <c r="W49" s="21">
        <v>1526115</v>
      </c>
      <c r="X49" s="21">
        <v>1364111</v>
      </c>
      <c r="Y49" s="21">
        <v>1390647</v>
      </c>
      <c r="Z49" s="21">
        <v>1463274</v>
      </c>
      <c r="AA49" s="21">
        <v>1322247</v>
      </c>
      <c r="AB49" s="21">
        <v>714668</v>
      </c>
      <c r="AC49" s="31">
        <f t="shared" si="1"/>
        <v>29.982207347741411</v>
      </c>
      <c r="AD49" s="31">
        <f t="shared" si="2"/>
        <v>28.545389226085806</v>
      </c>
      <c r="AE49" s="31">
        <f t="shared" si="3"/>
        <v>26.41420386862556</v>
      </c>
      <c r="AF49" s="31">
        <f t="shared" si="4"/>
        <v>28.105413428630854</v>
      </c>
      <c r="AG49" s="31">
        <f t="shared" si="5"/>
        <v>28.856146122865734</v>
      </c>
      <c r="AH49" s="31">
        <f t="shared" si="6"/>
        <v>25.79293588216386</v>
      </c>
      <c r="AI49" s="31">
        <f t="shared" si="7"/>
        <v>26.294684894208405</v>
      </c>
      <c r="AJ49" s="31">
        <f t="shared" si="8"/>
        <v>27.667933518634069</v>
      </c>
      <c r="AK49" s="31">
        <f t="shared" si="9"/>
        <v>25.001361393158998</v>
      </c>
      <c r="AL49" s="31">
        <f t="shared" si="10"/>
        <v>13.513112863274529</v>
      </c>
    </row>
    <row r="50" spans="1:38" ht="18.75" customHeight="1" x14ac:dyDescent="0.25">
      <c r="A50" s="17">
        <v>154</v>
      </c>
      <c r="B50" s="3" t="s">
        <v>375</v>
      </c>
      <c r="C50" s="16">
        <v>15724</v>
      </c>
      <c r="D50" s="16"/>
      <c r="E50" s="3">
        <v>1100</v>
      </c>
      <c r="F50" s="3" t="str">
        <f t="shared" ref="F50:F71" si="12">IF(E50&gt;=2000,"LARGE",IF(E50&gt;=1000,"MEDIUM",IF(E50&gt;0, "SMALL", "UNKNOWN")))</f>
        <v>MEDIUM</v>
      </c>
      <c r="G50" s="3"/>
      <c r="H50" s="32">
        <f>E50*'[1]Estimates for kW-kWh'!$E$4</f>
        <v>433.0337837837838</v>
      </c>
      <c r="I50" s="33">
        <f>H50*'[1]Estimates for kW-kWh'!$H$4</f>
        <v>55.714376054484653</v>
      </c>
      <c r="J50" s="34">
        <f>H50*'[1]Estimates for kW-kWh'!$I$4</f>
        <v>72556.154991230957</v>
      </c>
      <c r="K50" s="3"/>
      <c r="L50" s="3"/>
      <c r="M50" s="18" t="s">
        <v>180</v>
      </c>
      <c r="N50" s="18"/>
      <c r="O50" s="18"/>
      <c r="P50" s="111"/>
      <c r="Q50" s="18"/>
      <c r="R50" s="18"/>
      <c r="S50" s="21">
        <v>392092</v>
      </c>
      <c r="T50" s="21">
        <v>392376</v>
      </c>
      <c r="U50" s="21">
        <v>412692</v>
      </c>
      <c r="V50" s="21">
        <v>452792</v>
      </c>
      <c r="W50" s="21">
        <v>406892</v>
      </c>
      <c r="X50" s="21">
        <v>392792</v>
      </c>
      <c r="Y50" s="21">
        <v>418592</v>
      </c>
      <c r="Z50" s="21">
        <v>358992</v>
      </c>
      <c r="AA50" s="21">
        <v>379492</v>
      </c>
      <c r="AB50" s="21">
        <v>356544</v>
      </c>
      <c r="AC50" s="31">
        <f t="shared" si="1"/>
        <v>24.935894174510302</v>
      </c>
      <c r="AD50" s="31">
        <f t="shared" si="2"/>
        <v>24.953955736453828</v>
      </c>
      <c r="AE50" s="31">
        <f t="shared" si="3"/>
        <v>26.245993385906893</v>
      </c>
      <c r="AF50" s="31">
        <f t="shared" si="4"/>
        <v>28.796235054693462</v>
      </c>
      <c r="AG50" s="31">
        <f t="shared" si="5"/>
        <v>25.877130501144748</v>
      </c>
      <c r="AH50" s="31">
        <f t="shared" si="6"/>
        <v>24.980412108878149</v>
      </c>
      <c r="AI50" s="31">
        <f t="shared" si="7"/>
        <v>26.621215975578732</v>
      </c>
      <c r="AJ50" s="31">
        <f t="shared" si="8"/>
        <v>22.830831849402188</v>
      </c>
      <c r="AK50" s="31">
        <f t="shared" si="9"/>
        <v>24.134571355889086</v>
      </c>
      <c r="AL50" s="31">
        <f t="shared" si="10"/>
        <v>22.675146273212924</v>
      </c>
    </row>
    <row r="51" spans="1:38" s="3" customFormat="1" ht="18.75" customHeight="1" x14ac:dyDescent="0.25">
      <c r="A51" s="17">
        <v>105</v>
      </c>
      <c r="B51" s="3" t="s">
        <v>348</v>
      </c>
      <c r="C51" s="16">
        <v>50928</v>
      </c>
      <c r="D51" s="16"/>
      <c r="E51" s="3">
        <v>1800</v>
      </c>
      <c r="F51" s="3" t="str">
        <f t="shared" si="12"/>
        <v>MEDIUM</v>
      </c>
      <c r="G51" s="3" t="s">
        <v>17</v>
      </c>
      <c r="H51" s="32">
        <f>E51*'[1]Estimates for kW-kWh'!$E$4</f>
        <v>708.60073710073709</v>
      </c>
      <c r="I51" s="33">
        <f>H51*'[1]Estimates for kW-kWh'!$H$4</f>
        <v>91.16897899824761</v>
      </c>
      <c r="J51" s="34">
        <f>H51*'[1]Estimates for kW-kWh'!$I$4</f>
        <v>118728.25362201428</v>
      </c>
      <c r="M51" s="18" t="s">
        <v>134</v>
      </c>
      <c r="N51" s="18"/>
      <c r="O51" s="18"/>
      <c r="P51" s="111"/>
      <c r="Q51" s="18"/>
      <c r="R51" s="18"/>
      <c r="S51" s="29" t="s">
        <v>320</v>
      </c>
      <c r="T51" s="29" t="s">
        <v>320</v>
      </c>
      <c r="U51" s="29" t="s">
        <v>320</v>
      </c>
      <c r="V51" s="29" t="s">
        <v>320</v>
      </c>
      <c r="W51" s="29" t="s">
        <v>320</v>
      </c>
      <c r="X51" s="21">
        <v>691820</v>
      </c>
      <c r="Y51" s="21">
        <v>1190950.6200000001</v>
      </c>
      <c r="Z51" s="21">
        <v>1272729</v>
      </c>
      <c r="AA51" s="21">
        <v>1221980.18</v>
      </c>
      <c r="AB51" s="21">
        <v>813200.66</v>
      </c>
      <c r="AC51" s="31" t="e">
        <f t="shared" si="1"/>
        <v>#VALUE!</v>
      </c>
      <c r="AD51" s="31" t="e">
        <f t="shared" si="2"/>
        <v>#VALUE!</v>
      </c>
      <c r="AE51" s="31" t="e">
        <f t="shared" si="3"/>
        <v>#VALUE!</v>
      </c>
      <c r="AF51" s="31" t="e">
        <f t="shared" si="4"/>
        <v>#VALUE!</v>
      </c>
      <c r="AG51" s="31" t="e">
        <f t="shared" si="5"/>
        <v>#VALUE!</v>
      </c>
      <c r="AH51" s="31">
        <f t="shared" si="6"/>
        <v>13.584275840402137</v>
      </c>
      <c r="AI51" s="31">
        <f t="shared" si="7"/>
        <v>23.384987040527808</v>
      </c>
      <c r="AJ51" s="31">
        <f t="shared" si="8"/>
        <v>24.99075164938737</v>
      </c>
      <c r="AK51" s="31">
        <f t="shared" si="9"/>
        <v>23.994269949732956</v>
      </c>
      <c r="AL51" s="31">
        <f t="shared" si="10"/>
        <v>15.96765355010996</v>
      </c>
    </row>
    <row r="52" spans="1:38" ht="18.75" customHeight="1" x14ac:dyDescent="0.25">
      <c r="A52" s="17">
        <v>274</v>
      </c>
      <c r="B52" s="3" t="s">
        <v>429</v>
      </c>
      <c r="C52" s="16">
        <v>26340</v>
      </c>
      <c r="D52" s="16"/>
      <c r="E52" s="3">
        <v>1200</v>
      </c>
      <c r="F52" s="3" t="str">
        <f t="shared" si="12"/>
        <v>MEDIUM</v>
      </c>
      <c r="G52" s="3"/>
      <c r="H52" s="32">
        <f>E52*'[1]Estimates for kW-kWh'!$E$4</f>
        <v>472.40049140049143</v>
      </c>
      <c r="I52" s="33">
        <f>H52*'[1]Estimates for kW-kWh'!$H$4</f>
        <v>60.77931933216508</v>
      </c>
      <c r="J52" s="34">
        <f>H52*'[1]Estimates for kW-kWh'!$I$4</f>
        <v>79152.169081342858</v>
      </c>
      <c r="K52" s="3"/>
      <c r="L52" s="3"/>
      <c r="M52" s="18" t="s">
        <v>140</v>
      </c>
      <c r="N52" s="18"/>
      <c r="O52" s="18"/>
      <c r="P52" s="111"/>
      <c r="Q52" s="18"/>
      <c r="R52" s="18"/>
      <c r="S52" s="21">
        <v>3026756</v>
      </c>
      <c r="T52" s="21">
        <v>3006260</v>
      </c>
      <c r="U52" s="21">
        <v>2842943</v>
      </c>
      <c r="V52" s="21">
        <v>2881231</v>
      </c>
      <c r="W52" s="21">
        <v>2842285</v>
      </c>
      <c r="X52" s="21">
        <v>2155722</v>
      </c>
      <c r="Y52" s="21">
        <v>644296</v>
      </c>
      <c r="Z52" s="21">
        <v>670303</v>
      </c>
      <c r="AA52" s="21">
        <v>624729.22</v>
      </c>
      <c r="AB52" s="21">
        <v>512372</v>
      </c>
      <c r="AC52" s="31">
        <f t="shared" si="1"/>
        <v>114.91100987091876</v>
      </c>
      <c r="AD52" s="31">
        <f t="shared" si="2"/>
        <v>114.13287775246773</v>
      </c>
      <c r="AE52" s="31">
        <f t="shared" si="3"/>
        <v>107.93253606681853</v>
      </c>
      <c r="AF52" s="31">
        <f t="shared" si="4"/>
        <v>109.38614274867122</v>
      </c>
      <c r="AG52" s="31">
        <f t="shared" si="5"/>
        <v>107.9075550493546</v>
      </c>
      <c r="AH52" s="31">
        <f t="shared" si="6"/>
        <v>81.842141230068336</v>
      </c>
      <c r="AI52" s="31">
        <f t="shared" si="7"/>
        <v>24.460744115413821</v>
      </c>
      <c r="AJ52" s="31">
        <f t="shared" si="8"/>
        <v>25.44810174639332</v>
      </c>
      <c r="AK52" s="31">
        <f t="shared" si="9"/>
        <v>23.71788990129081</v>
      </c>
      <c r="AL52" s="31">
        <f t="shared" si="10"/>
        <v>19.452239939255886</v>
      </c>
    </row>
    <row r="53" spans="1:38" ht="18.75" customHeight="1" x14ac:dyDescent="0.25">
      <c r="A53" s="17">
        <v>138</v>
      </c>
      <c r="B53" s="3" t="s">
        <v>152</v>
      </c>
      <c r="C53" s="16">
        <v>171832</v>
      </c>
      <c r="D53" s="16"/>
      <c r="E53" s="3">
        <v>1500</v>
      </c>
      <c r="F53" s="3" t="str">
        <f t="shared" si="12"/>
        <v>MEDIUM</v>
      </c>
      <c r="G53" s="3"/>
      <c r="H53" s="32">
        <f>E53*'[1]Estimates for kW-kWh'!$E$4</f>
        <v>590.50061425061426</v>
      </c>
      <c r="I53" s="33">
        <f>H53*'[1]Estimates for kW-kWh'!$H$4</f>
        <v>75.974149165206342</v>
      </c>
      <c r="J53" s="34">
        <f>H53*'[1]Estimates for kW-kWh'!$I$4</f>
        <v>98940.211351678576</v>
      </c>
      <c r="K53" s="3"/>
      <c r="L53" s="3"/>
      <c r="M53" s="18" t="s">
        <v>18</v>
      </c>
      <c r="N53" s="18"/>
      <c r="O53" s="18"/>
      <c r="P53" s="111"/>
      <c r="Q53" s="18"/>
      <c r="R53" s="18"/>
      <c r="S53" s="21">
        <v>912100</v>
      </c>
      <c r="T53" s="21">
        <v>2780330</v>
      </c>
      <c r="U53" s="21">
        <v>2270092</v>
      </c>
      <c r="V53" s="21">
        <v>2261692</v>
      </c>
      <c r="W53" s="21">
        <v>2324392</v>
      </c>
      <c r="X53" s="21">
        <v>3128659</v>
      </c>
      <c r="Y53" s="21">
        <v>3705281</v>
      </c>
      <c r="Z53" s="21">
        <v>3798547.32</v>
      </c>
      <c r="AA53" s="21">
        <v>3771957.77</v>
      </c>
      <c r="AB53" s="21">
        <v>2839360.3</v>
      </c>
      <c r="AC53" s="31">
        <f t="shared" si="1"/>
        <v>5.3080916243772984</v>
      </c>
      <c r="AD53" s="31">
        <f t="shared" si="2"/>
        <v>16.180513524838215</v>
      </c>
      <c r="AE53" s="31">
        <f t="shared" si="3"/>
        <v>13.211113180315657</v>
      </c>
      <c r="AF53" s="31">
        <f t="shared" si="4"/>
        <v>13.162228222915406</v>
      </c>
      <c r="AG53" s="31">
        <f t="shared" si="5"/>
        <v>13.527119512081567</v>
      </c>
      <c r="AH53" s="31">
        <f t="shared" si="6"/>
        <v>18.207662135108709</v>
      </c>
      <c r="AI53" s="31">
        <f t="shared" si="7"/>
        <v>21.563393314400113</v>
      </c>
      <c r="AJ53" s="31">
        <f t="shared" si="8"/>
        <v>22.106169514409423</v>
      </c>
      <c r="AK53" s="31">
        <f t="shared" si="9"/>
        <v>21.951427964523489</v>
      </c>
      <c r="AL53" s="31">
        <f t="shared" si="10"/>
        <v>16.524048489222029</v>
      </c>
    </row>
    <row r="54" spans="1:38" ht="18.75" customHeight="1" x14ac:dyDescent="0.25">
      <c r="A54" s="17">
        <v>228</v>
      </c>
      <c r="B54" s="3" t="s">
        <v>176</v>
      </c>
      <c r="C54" s="16">
        <v>357600</v>
      </c>
      <c r="D54" s="16"/>
      <c r="E54" s="3">
        <v>1200</v>
      </c>
      <c r="F54" s="3" t="str">
        <f t="shared" si="12"/>
        <v>MEDIUM</v>
      </c>
      <c r="G54" s="3"/>
      <c r="H54" s="32">
        <f>E54*'[1]Estimates for kW-kWh'!$E$4</f>
        <v>472.40049140049143</v>
      </c>
      <c r="I54" s="33">
        <f>H54*'[1]Estimates for kW-kWh'!$H$4</f>
        <v>60.77931933216508</v>
      </c>
      <c r="J54" s="34">
        <f>H54*'[1]Estimates for kW-kWh'!$I$4</f>
        <v>79152.169081342858</v>
      </c>
      <c r="K54" s="3"/>
      <c r="L54" s="3"/>
      <c r="M54" s="18" t="s">
        <v>177</v>
      </c>
      <c r="N54" s="18"/>
      <c r="O54" s="18"/>
      <c r="P54" s="111"/>
      <c r="Q54" s="18"/>
      <c r="R54" s="18"/>
      <c r="S54" s="21">
        <v>8781000</v>
      </c>
      <c r="T54" s="21">
        <v>8145000</v>
      </c>
      <c r="U54" s="21">
        <v>7944000</v>
      </c>
      <c r="V54" s="21">
        <v>8107000</v>
      </c>
      <c r="W54" s="21">
        <v>7829000</v>
      </c>
      <c r="X54" s="21">
        <v>7375000</v>
      </c>
      <c r="Y54" s="21">
        <v>7145191</v>
      </c>
      <c r="Z54" s="21">
        <v>7470573</v>
      </c>
      <c r="AA54" s="21">
        <v>7459795</v>
      </c>
      <c r="AB54" s="21">
        <v>5394066</v>
      </c>
      <c r="AC54" s="31">
        <f t="shared" si="1"/>
        <v>24.55536912751678</v>
      </c>
      <c r="AD54" s="31">
        <f t="shared" si="2"/>
        <v>22.776845637583893</v>
      </c>
      <c r="AE54" s="31">
        <f t="shared" si="3"/>
        <v>22.214765100671141</v>
      </c>
      <c r="AF54" s="31">
        <f t="shared" si="4"/>
        <v>22.670581655480984</v>
      </c>
      <c r="AG54" s="31">
        <f t="shared" si="5"/>
        <v>21.893176733780759</v>
      </c>
      <c r="AH54" s="31">
        <f t="shared" si="6"/>
        <v>20.623601789709173</v>
      </c>
      <c r="AI54" s="31">
        <f t="shared" si="7"/>
        <v>19.980959172259507</v>
      </c>
      <c r="AJ54" s="31">
        <f t="shared" si="8"/>
        <v>20.890864093959731</v>
      </c>
      <c r="AK54" s="31">
        <f t="shared" si="9"/>
        <v>20.86072427293065</v>
      </c>
      <c r="AL54" s="31">
        <f t="shared" si="10"/>
        <v>15.084077181208054</v>
      </c>
    </row>
    <row r="55" spans="1:38" ht="18.75" customHeight="1" x14ac:dyDescent="0.25">
      <c r="A55" s="17">
        <v>171</v>
      </c>
      <c r="B55" s="3" t="s">
        <v>184</v>
      </c>
      <c r="C55" s="16">
        <v>26277</v>
      </c>
      <c r="D55" s="16"/>
      <c r="E55" s="3">
        <v>1000</v>
      </c>
      <c r="F55" s="3" t="str">
        <f t="shared" si="12"/>
        <v>MEDIUM</v>
      </c>
      <c r="G55" s="3"/>
      <c r="H55" s="32">
        <f>E55*'[1]Estimates for kW-kWh'!$E$4</f>
        <v>393.66707616707617</v>
      </c>
      <c r="I55" s="33">
        <f>H55*'[1]Estimates for kW-kWh'!$H$4</f>
        <v>50.649432776804233</v>
      </c>
      <c r="J55" s="34">
        <f>H55*'[1]Estimates for kW-kWh'!$I$4</f>
        <v>65960.140901119055</v>
      </c>
      <c r="K55" s="3"/>
      <c r="L55" s="3"/>
      <c r="M55" s="18" t="s">
        <v>18</v>
      </c>
      <c r="N55" s="18"/>
      <c r="O55" s="18"/>
      <c r="P55" s="111"/>
      <c r="Q55" s="18"/>
      <c r="R55" s="18"/>
      <c r="S55" s="21">
        <v>660582</v>
      </c>
      <c r="T55" s="21">
        <v>618380</v>
      </c>
      <c r="U55" s="21">
        <v>557189</v>
      </c>
      <c r="V55" s="21">
        <v>619694</v>
      </c>
      <c r="W55" s="21">
        <v>631812</v>
      </c>
      <c r="X55" s="21">
        <v>597088</v>
      </c>
      <c r="Y55" s="21">
        <v>570753</v>
      </c>
      <c r="Z55" s="21">
        <v>529176</v>
      </c>
      <c r="AA55" s="21">
        <v>544256</v>
      </c>
      <c r="AB55" s="21">
        <v>374811</v>
      </c>
      <c r="AC55" s="31">
        <f t="shared" si="1"/>
        <v>25.13917113825779</v>
      </c>
      <c r="AD55" s="31">
        <f t="shared" si="2"/>
        <v>23.533127830422043</v>
      </c>
      <c r="AE55" s="31">
        <f t="shared" si="3"/>
        <v>21.204437340640105</v>
      </c>
      <c r="AF55" s="31">
        <f t="shared" si="4"/>
        <v>23.583133538836243</v>
      </c>
      <c r="AG55" s="31">
        <f t="shared" si="5"/>
        <v>24.044297294211667</v>
      </c>
      <c r="AH55" s="31">
        <f t="shared" si="6"/>
        <v>22.722837462419605</v>
      </c>
      <c r="AI55" s="31">
        <f t="shared" si="7"/>
        <v>21.720630208927961</v>
      </c>
      <c r="AJ55" s="31">
        <f t="shared" si="8"/>
        <v>20.138371960269438</v>
      </c>
      <c r="AK55" s="31">
        <f t="shared" si="9"/>
        <v>20.712257868097577</v>
      </c>
      <c r="AL55" s="31">
        <f t="shared" si="10"/>
        <v>14.263842904441146</v>
      </c>
    </row>
    <row r="56" spans="1:38" ht="18.75" customHeight="1" x14ac:dyDescent="0.25">
      <c r="A56" s="17">
        <v>124</v>
      </c>
      <c r="B56" s="3" t="s">
        <v>174</v>
      </c>
      <c r="C56" s="16">
        <v>98855</v>
      </c>
      <c r="D56" s="16"/>
      <c r="E56" s="3">
        <v>1200</v>
      </c>
      <c r="F56" s="3" t="str">
        <f t="shared" si="12"/>
        <v>MEDIUM</v>
      </c>
      <c r="G56" s="3"/>
      <c r="H56" s="32">
        <f>E56*'[1]Estimates for kW-kWh'!$E$4</f>
        <v>472.40049140049143</v>
      </c>
      <c r="I56" s="33">
        <f>H56*'[1]Estimates for kW-kWh'!$H$4</f>
        <v>60.77931933216508</v>
      </c>
      <c r="J56" s="34">
        <f>H56*'[1]Estimates for kW-kWh'!$I$4</f>
        <v>79152.169081342858</v>
      </c>
      <c r="K56" s="3"/>
      <c r="L56" s="3"/>
      <c r="M56" s="18" t="s">
        <v>18</v>
      </c>
      <c r="N56" s="18"/>
      <c r="O56" s="18"/>
      <c r="P56" s="111"/>
      <c r="Q56" s="18"/>
      <c r="R56" s="18"/>
      <c r="S56" s="21">
        <v>2224000</v>
      </c>
      <c r="T56" s="21">
        <v>2212000</v>
      </c>
      <c r="U56" s="21">
        <v>2095000</v>
      </c>
      <c r="V56" s="21">
        <v>2128000</v>
      </c>
      <c r="W56" s="21">
        <v>2056000</v>
      </c>
      <c r="X56" s="21">
        <v>2022000</v>
      </c>
      <c r="Y56" s="21">
        <v>2020000</v>
      </c>
      <c r="Z56" s="21">
        <v>2021645</v>
      </c>
      <c r="AA56" s="21">
        <v>1894528</v>
      </c>
      <c r="AB56" s="21">
        <v>1357675</v>
      </c>
      <c r="AC56" s="31">
        <f t="shared" si="1"/>
        <v>22.497597491275101</v>
      </c>
      <c r="AD56" s="31">
        <f t="shared" si="2"/>
        <v>22.376207576753831</v>
      </c>
      <c r="AE56" s="31">
        <f t="shared" si="3"/>
        <v>21.192655910171464</v>
      </c>
      <c r="AF56" s="31">
        <f t="shared" si="4"/>
        <v>21.526478175104952</v>
      </c>
      <c r="AG56" s="31">
        <f t="shared" si="5"/>
        <v>20.798138687977339</v>
      </c>
      <c r="AH56" s="31">
        <f t="shared" si="6"/>
        <v>20.454200596833747</v>
      </c>
      <c r="AI56" s="31">
        <f t="shared" si="7"/>
        <v>20.433968944413536</v>
      </c>
      <c r="AJ56" s="31">
        <f t="shared" si="8"/>
        <v>20.450609478529159</v>
      </c>
      <c r="AK56" s="31">
        <f t="shared" si="9"/>
        <v>19.164715998179151</v>
      </c>
      <c r="AL56" s="31">
        <f t="shared" si="10"/>
        <v>13.73400434980527</v>
      </c>
    </row>
    <row r="57" spans="1:38" ht="18.75" customHeight="1" x14ac:dyDescent="0.25">
      <c r="A57" s="17">
        <v>275</v>
      </c>
      <c r="B57" s="3" t="s">
        <v>430</v>
      </c>
      <c r="C57" s="16">
        <v>48015</v>
      </c>
      <c r="D57" s="16"/>
      <c r="E57" s="3">
        <v>1700</v>
      </c>
      <c r="F57" s="3" t="str">
        <f t="shared" si="12"/>
        <v>MEDIUM</v>
      </c>
      <c r="G57" s="3"/>
      <c r="H57" s="32">
        <f>E57*'[1]Estimates for kW-kWh'!$E$4</f>
        <v>669.23402948402952</v>
      </c>
      <c r="I57" s="33">
        <f>H57*'[1]Estimates for kW-kWh'!$H$4</f>
        <v>86.104035720567197</v>
      </c>
      <c r="J57" s="34">
        <f>H57*'[1]Estimates for kW-kWh'!$I$4</f>
        <v>112132.23953190239</v>
      </c>
      <c r="K57" s="3"/>
      <c r="L57" s="3"/>
      <c r="M57" s="18" t="s">
        <v>140</v>
      </c>
      <c r="N57" s="18"/>
      <c r="O57" s="18"/>
      <c r="P57" s="111"/>
      <c r="Q57" s="18"/>
      <c r="R57" s="18"/>
      <c r="S57" s="21">
        <v>8140</v>
      </c>
      <c r="T57" s="21">
        <v>8128</v>
      </c>
      <c r="U57" s="21">
        <v>7953</v>
      </c>
      <c r="V57" s="21">
        <v>8065</v>
      </c>
      <c r="W57" s="21">
        <v>5411</v>
      </c>
      <c r="X57" s="21">
        <v>111734</v>
      </c>
      <c r="Y57" s="21">
        <v>943874</v>
      </c>
      <c r="Z57" s="21">
        <v>917865</v>
      </c>
      <c r="AA57" s="21">
        <v>893999</v>
      </c>
      <c r="AB57" s="21">
        <v>630529</v>
      </c>
      <c r="AC57" s="31">
        <f t="shared" si="1"/>
        <v>0.16953035509736541</v>
      </c>
      <c r="AD57" s="31">
        <f t="shared" si="2"/>
        <v>0.16928043319795896</v>
      </c>
      <c r="AE57" s="31">
        <f t="shared" si="3"/>
        <v>0.16563573883161511</v>
      </c>
      <c r="AF57" s="31">
        <f t="shared" si="4"/>
        <v>0.16796834322607518</v>
      </c>
      <c r="AG57" s="31">
        <f t="shared" si="5"/>
        <v>0.11269394980735187</v>
      </c>
      <c r="AH57" s="31">
        <f t="shared" si="6"/>
        <v>2.3270644590232221</v>
      </c>
      <c r="AI57" s="31">
        <f t="shared" si="7"/>
        <v>19.657898573362491</v>
      </c>
      <c r="AJ57" s="31">
        <f t="shared" si="8"/>
        <v>19.116213683223993</v>
      </c>
      <c r="AK57" s="31">
        <f t="shared" si="9"/>
        <v>18.619160678954493</v>
      </c>
      <c r="AL57" s="31">
        <f t="shared" si="10"/>
        <v>13.131917109236698</v>
      </c>
    </row>
    <row r="58" spans="1:38" ht="18.75" customHeight="1" x14ac:dyDescent="0.25">
      <c r="A58" s="17">
        <v>1214</v>
      </c>
      <c r="B58" s="3" t="s">
        <v>159</v>
      </c>
      <c r="C58" s="16">
        <v>37960</v>
      </c>
      <c r="D58" s="16"/>
      <c r="E58" s="3">
        <v>1500</v>
      </c>
      <c r="F58" s="3" t="str">
        <f t="shared" si="12"/>
        <v>MEDIUM</v>
      </c>
      <c r="G58" s="3"/>
      <c r="H58" s="32">
        <f>E58*'[1]Estimates for kW-kWh'!$E$4</f>
        <v>590.50061425061426</v>
      </c>
      <c r="I58" s="33">
        <f>H58*'[1]Estimates for kW-kWh'!$H$4</f>
        <v>75.974149165206342</v>
      </c>
      <c r="J58" s="34">
        <f>H58*'[1]Estimates for kW-kWh'!$I$4</f>
        <v>98940.211351678576</v>
      </c>
      <c r="K58" s="3"/>
      <c r="L58" s="3"/>
      <c r="M58" s="18" t="s">
        <v>18</v>
      </c>
      <c r="N58" s="18"/>
      <c r="O58" s="18"/>
      <c r="P58" s="111"/>
      <c r="Q58" s="18"/>
      <c r="R58" s="18"/>
      <c r="S58" s="21">
        <v>10880</v>
      </c>
      <c r="T58" s="21">
        <v>814128</v>
      </c>
      <c r="U58" s="21">
        <v>764307</v>
      </c>
      <c r="V58" s="21">
        <v>816838</v>
      </c>
      <c r="W58" s="21">
        <v>784879</v>
      </c>
      <c r="X58" s="21">
        <v>787363</v>
      </c>
      <c r="Y58" s="21">
        <v>830899</v>
      </c>
      <c r="Z58" s="21">
        <v>804105</v>
      </c>
      <c r="AA58" s="21">
        <v>673912</v>
      </c>
      <c r="AB58" s="21">
        <v>507775</v>
      </c>
      <c r="AC58" s="31">
        <f t="shared" si="1"/>
        <v>0.28661749209694415</v>
      </c>
      <c r="AD58" s="31">
        <f t="shared" si="2"/>
        <v>21.446996838777661</v>
      </c>
      <c r="AE58" s="31">
        <f t="shared" si="3"/>
        <v>20.134536354056902</v>
      </c>
      <c r="AF58" s="31">
        <f t="shared" si="4"/>
        <v>21.518387776606954</v>
      </c>
      <c r="AG58" s="31">
        <f t="shared" si="5"/>
        <v>20.676475237091676</v>
      </c>
      <c r="AH58" s="31">
        <f t="shared" si="6"/>
        <v>20.74191253951528</v>
      </c>
      <c r="AI58" s="31">
        <f t="shared" si="7"/>
        <v>21.888804004214965</v>
      </c>
      <c r="AJ58" s="31">
        <f t="shared" si="8"/>
        <v>21.182955742887248</v>
      </c>
      <c r="AK58" s="31">
        <f t="shared" si="9"/>
        <v>17.753213909378292</v>
      </c>
      <c r="AL58" s="31">
        <f t="shared" si="10"/>
        <v>13.376580611169652</v>
      </c>
    </row>
    <row r="59" spans="1:38" ht="18.75" customHeight="1" x14ac:dyDescent="0.25">
      <c r="A59" s="17">
        <v>110</v>
      </c>
      <c r="B59" s="3" t="s">
        <v>172</v>
      </c>
      <c r="C59" s="16">
        <v>36605</v>
      </c>
      <c r="D59" s="16"/>
      <c r="E59" s="3">
        <v>1200</v>
      </c>
      <c r="F59" s="3" t="str">
        <f t="shared" si="12"/>
        <v>MEDIUM</v>
      </c>
      <c r="G59" s="3"/>
      <c r="H59" s="32">
        <f>E59*'[1]Estimates for kW-kWh'!$E$4</f>
        <v>472.40049140049143</v>
      </c>
      <c r="I59" s="33">
        <f>H59*'[1]Estimates for kW-kWh'!$H$4</f>
        <v>60.77931933216508</v>
      </c>
      <c r="J59" s="34">
        <f>H59*'[1]Estimates for kW-kWh'!$I$4</f>
        <v>79152.169081342858</v>
      </c>
      <c r="K59" s="3"/>
      <c r="L59" s="3"/>
      <c r="M59" s="18" t="s">
        <v>173</v>
      </c>
      <c r="N59" s="18"/>
      <c r="O59" s="18"/>
      <c r="P59" s="111"/>
      <c r="Q59" s="18"/>
      <c r="R59" s="18"/>
      <c r="S59" s="21">
        <v>649160</v>
      </c>
      <c r="T59" s="21">
        <v>627160</v>
      </c>
      <c r="U59" s="21">
        <v>579380</v>
      </c>
      <c r="V59" s="21">
        <v>543620</v>
      </c>
      <c r="W59" s="21">
        <v>569160</v>
      </c>
      <c r="X59" s="21">
        <v>560760</v>
      </c>
      <c r="Y59" s="21">
        <v>573008</v>
      </c>
      <c r="Z59" s="21">
        <v>616217</v>
      </c>
      <c r="AA59" s="21">
        <v>647873</v>
      </c>
      <c r="AB59" s="21">
        <v>518419</v>
      </c>
      <c r="AC59" s="31">
        <f t="shared" si="1"/>
        <v>17.734189318399125</v>
      </c>
      <c r="AD59" s="31">
        <f t="shared" si="2"/>
        <v>17.133178527523562</v>
      </c>
      <c r="AE59" s="31">
        <f t="shared" si="3"/>
        <v>15.827892364431088</v>
      </c>
      <c r="AF59" s="31">
        <f t="shared" si="4"/>
        <v>14.850976642535173</v>
      </c>
      <c r="AG59" s="31">
        <f t="shared" si="5"/>
        <v>15.548695533397076</v>
      </c>
      <c r="AH59" s="31">
        <f t="shared" si="6"/>
        <v>15.319218685971862</v>
      </c>
      <c r="AI59" s="31">
        <f t="shared" si="7"/>
        <v>15.653817784455676</v>
      </c>
      <c r="AJ59" s="31">
        <f t="shared" si="8"/>
        <v>16.834230296407593</v>
      </c>
      <c r="AK59" s="31">
        <f t="shared" si="9"/>
        <v>17.699030187132905</v>
      </c>
      <c r="AL59" s="31">
        <f t="shared" si="10"/>
        <v>14.162518781587215</v>
      </c>
    </row>
    <row r="60" spans="1:38" ht="18.75" customHeight="1" x14ac:dyDescent="0.25">
      <c r="A60" s="17">
        <v>563</v>
      </c>
      <c r="B60" s="3" t="s">
        <v>185</v>
      </c>
      <c r="C60" s="16">
        <v>266825</v>
      </c>
      <c r="D60" s="16"/>
      <c r="E60" s="3">
        <v>1000</v>
      </c>
      <c r="F60" s="3" t="str">
        <f t="shared" si="12"/>
        <v>MEDIUM</v>
      </c>
      <c r="G60" s="3"/>
      <c r="H60" s="32">
        <f>E60*'[1]Estimates for kW-kWh'!$E$4</f>
        <v>393.66707616707617</v>
      </c>
      <c r="I60" s="33">
        <f>H60*'[1]Estimates for kW-kWh'!$H$4</f>
        <v>50.649432776804233</v>
      </c>
      <c r="J60" s="34">
        <f>H60*'[1]Estimates for kW-kWh'!$I$4</f>
        <v>65960.140901119055</v>
      </c>
      <c r="K60" s="3"/>
      <c r="L60" s="3"/>
      <c r="M60" s="18" t="s">
        <v>186</v>
      </c>
      <c r="N60" s="18"/>
      <c r="O60" s="18"/>
      <c r="P60" s="111"/>
      <c r="Q60" s="18"/>
      <c r="R60" s="18"/>
      <c r="S60" s="21">
        <v>6773130</v>
      </c>
      <c r="T60" s="21">
        <v>6969900</v>
      </c>
      <c r="U60" s="21">
        <v>5294900</v>
      </c>
      <c r="V60" s="21">
        <v>4502800</v>
      </c>
      <c r="W60" s="21">
        <v>4522900</v>
      </c>
      <c r="X60" s="21">
        <v>4525180</v>
      </c>
      <c r="Y60" s="21">
        <v>4647764</v>
      </c>
      <c r="Z60" s="21">
        <v>4604206</v>
      </c>
      <c r="AA60" s="21">
        <v>3992162</v>
      </c>
      <c r="AB60" s="21">
        <v>2781163</v>
      </c>
      <c r="AC60" s="31">
        <f t="shared" si="1"/>
        <v>25.384165651644338</v>
      </c>
      <c r="AD60" s="31">
        <f t="shared" si="2"/>
        <v>26.121615290921017</v>
      </c>
      <c r="AE60" s="31">
        <f t="shared" si="3"/>
        <v>19.84409257003654</v>
      </c>
      <c r="AF60" s="31">
        <f t="shared" si="4"/>
        <v>16.875480183640963</v>
      </c>
      <c r="AG60" s="31">
        <f t="shared" si="5"/>
        <v>16.950810456291578</v>
      </c>
      <c r="AH60" s="31">
        <f t="shared" si="6"/>
        <v>16.959355382741496</v>
      </c>
      <c r="AI60" s="31">
        <f t="shared" si="7"/>
        <v>17.418772603766513</v>
      </c>
      <c r="AJ60" s="31">
        <f t="shared" si="8"/>
        <v>17.255527030825448</v>
      </c>
      <c r="AK60" s="31">
        <f t="shared" si="9"/>
        <v>14.961723976389019</v>
      </c>
      <c r="AL60" s="31">
        <f t="shared" si="10"/>
        <v>10.42317249133327</v>
      </c>
    </row>
    <row r="61" spans="1:38" ht="18.75" customHeight="1" x14ac:dyDescent="0.25">
      <c r="A61" s="17">
        <v>78</v>
      </c>
      <c r="B61" s="3" t="s">
        <v>129</v>
      </c>
      <c r="C61" s="16">
        <v>91361</v>
      </c>
      <c r="D61" s="16"/>
      <c r="E61" s="3">
        <v>1800</v>
      </c>
      <c r="F61" s="3" t="str">
        <f t="shared" si="12"/>
        <v>MEDIUM</v>
      </c>
      <c r="G61" s="3"/>
      <c r="H61" s="32">
        <f>E61*'[1]Estimates for kW-kWh'!$E$4</f>
        <v>708.60073710073709</v>
      </c>
      <c r="I61" s="33">
        <f>H61*'[1]Estimates for kW-kWh'!$H$4</f>
        <v>91.16897899824761</v>
      </c>
      <c r="J61" s="34">
        <f>H61*'[1]Estimates for kW-kWh'!$I$4</f>
        <v>118728.25362201428</v>
      </c>
      <c r="K61" s="3"/>
      <c r="L61" s="3"/>
      <c r="M61" s="18" t="s">
        <v>18</v>
      </c>
      <c r="N61" s="18"/>
      <c r="O61" s="18"/>
      <c r="P61" s="111"/>
      <c r="Q61" s="18"/>
      <c r="R61" s="18"/>
      <c r="S61" s="29" t="s">
        <v>320</v>
      </c>
      <c r="T61" s="29" t="s">
        <v>320</v>
      </c>
      <c r="U61" s="29" t="s">
        <v>320</v>
      </c>
      <c r="V61" s="21">
        <v>1791261</v>
      </c>
      <c r="W61" s="21">
        <v>1734469</v>
      </c>
      <c r="X61" s="21">
        <v>1630337</v>
      </c>
      <c r="Y61" s="21">
        <v>1353503</v>
      </c>
      <c r="Z61" s="21">
        <v>1349565</v>
      </c>
      <c r="AA61" s="21">
        <v>1339638</v>
      </c>
      <c r="AB61" s="21">
        <v>1043864</v>
      </c>
      <c r="AC61" s="31" t="e">
        <f t="shared" si="1"/>
        <v>#VALUE!</v>
      </c>
      <c r="AD61" s="31" t="e">
        <f t="shared" si="2"/>
        <v>#VALUE!</v>
      </c>
      <c r="AE61" s="31" t="e">
        <f t="shared" si="3"/>
        <v>#VALUE!</v>
      </c>
      <c r="AF61" s="31">
        <f t="shared" si="4"/>
        <v>19.606407548078501</v>
      </c>
      <c r="AG61" s="31">
        <f t="shared" si="5"/>
        <v>18.984785630630139</v>
      </c>
      <c r="AH61" s="31">
        <f t="shared" si="6"/>
        <v>17.844999507448474</v>
      </c>
      <c r="AI61" s="31">
        <f t="shared" si="7"/>
        <v>14.814888190803515</v>
      </c>
      <c r="AJ61" s="31">
        <f t="shared" si="8"/>
        <v>14.771784459452064</v>
      </c>
      <c r="AK61" s="31">
        <f t="shared" si="9"/>
        <v>14.663127592736506</v>
      </c>
      <c r="AL61" s="31">
        <f t="shared" si="10"/>
        <v>11.42570681144033</v>
      </c>
    </row>
    <row r="62" spans="1:38" ht="18.75" customHeight="1" x14ac:dyDescent="0.25">
      <c r="A62" s="17">
        <v>222</v>
      </c>
      <c r="B62" s="3" t="s">
        <v>410</v>
      </c>
      <c r="C62" s="16">
        <v>59376</v>
      </c>
      <c r="D62" s="16"/>
      <c r="E62" s="3">
        <v>1700</v>
      </c>
      <c r="F62" s="3" t="str">
        <f t="shared" si="12"/>
        <v>MEDIUM</v>
      </c>
      <c r="G62" s="3"/>
      <c r="H62" s="32">
        <f>E62*'[1]Estimates for kW-kWh'!$E$4</f>
        <v>669.23402948402952</v>
      </c>
      <c r="I62" s="33">
        <f>H62*'[1]Estimates for kW-kWh'!$H$4</f>
        <v>86.104035720567197</v>
      </c>
      <c r="J62" s="34">
        <f>H62*'[1]Estimates for kW-kWh'!$I$4</f>
        <v>112132.23953190239</v>
      </c>
      <c r="K62" s="3"/>
      <c r="L62" s="3"/>
      <c r="M62" s="18" t="s">
        <v>139</v>
      </c>
      <c r="N62" s="18"/>
      <c r="O62" s="18"/>
      <c r="P62" s="111"/>
      <c r="Q62" s="18"/>
      <c r="R62" s="18"/>
      <c r="S62" s="21">
        <v>1635069</v>
      </c>
      <c r="T62" s="21">
        <v>1502548</v>
      </c>
      <c r="U62" s="21">
        <v>1485244</v>
      </c>
      <c r="V62" s="21">
        <v>1455229</v>
      </c>
      <c r="W62" s="21">
        <v>1343514</v>
      </c>
      <c r="X62" s="21">
        <v>1015388</v>
      </c>
      <c r="Y62" s="21">
        <v>1003695</v>
      </c>
      <c r="Z62" s="21">
        <v>959212</v>
      </c>
      <c r="AA62" s="21">
        <v>856535</v>
      </c>
      <c r="AB62" s="21">
        <v>724635</v>
      </c>
      <c r="AC62" s="31">
        <f t="shared" si="1"/>
        <v>27.537540420371869</v>
      </c>
      <c r="AD62" s="31">
        <f t="shared" si="2"/>
        <v>25.305645378604151</v>
      </c>
      <c r="AE62" s="31">
        <f t="shared" si="3"/>
        <v>25.014214497440044</v>
      </c>
      <c r="AF62" s="31">
        <f t="shared" si="4"/>
        <v>24.508707221773108</v>
      </c>
      <c r="AG62" s="31">
        <f t="shared" si="5"/>
        <v>22.627223120452708</v>
      </c>
      <c r="AH62" s="31">
        <f t="shared" si="6"/>
        <v>17.100983562382108</v>
      </c>
      <c r="AI62" s="31">
        <f t="shared" si="7"/>
        <v>16.90405214227971</v>
      </c>
      <c r="AJ62" s="31">
        <f t="shared" si="8"/>
        <v>16.154877391538669</v>
      </c>
      <c r="AK62" s="31">
        <f t="shared" si="9"/>
        <v>14.425609673942333</v>
      </c>
      <c r="AL62" s="31">
        <f t="shared" si="10"/>
        <v>12.204173403395311</v>
      </c>
    </row>
    <row r="63" spans="1:38" ht="18.75" customHeight="1" x14ac:dyDescent="0.25">
      <c r="A63" s="17">
        <v>1215</v>
      </c>
      <c r="B63" s="3" t="s">
        <v>160</v>
      </c>
      <c r="C63" s="16">
        <v>78753</v>
      </c>
      <c r="D63" s="16"/>
      <c r="E63" s="3">
        <v>1500</v>
      </c>
      <c r="F63" s="3" t="str">
        <f t="shared" si="12"/>
        <v>MEDIUM</v>
      </c>
      <c r="G63" s="3"/>
      <c r="H63" s="32">
        <f>E63*'[1]Estimates for kW-kWh'!$E$4</f>
        <v>590.50061425061426</v>
      </c>
      <c r="I63" s="33">
        <f>H63*'[1]Estimates for kW-kWh'!$H$4</f>
        <v>75.974149165206342</v>
      </c>
      <c r="J63" s="34">
        <f>H63*'[1]Estimates for kW-kWh'!$I$4</f>
        <v>98940.211351678576</v>
      </c>
      <c r="K63" s="3"/>
      <c r="L63" s="3"/>
      <c r="M63" s="18" t="s">
        <v>18</v>
      </c>
      <c r="N63" s="18"/>
      <c r="O63" s="18"/>
      <c r="P63" s="111"/>
      <c r="Q63" s="18"/>
      <c r="R63" s="18"/>
      <c r="S63" s="21">
        <v>6880</v>
      </c>
      <c r="T63" s="21">
        <v>909840</v>
      </c>
      <c r="U63" s="21">
        <v>1089680</v>
      </c>
      <c r="V63" s="21">
        <v>1172000</v>
      </c>
      <c r="W63" s="21">
        <v>1189920</v>
      </c>
      <c r="X63" s="21">
        <v>1194800</v>
      </c>
      <c r="Y63" s="21">
        <v>1170400</v>
      </c>
      <c r="Z63" s="21">
        <v>1165280</v>
      </c>
      <c r="AA63" s="21">
        <v>1093520</v>
      </c>
      <c r="AB63" s="21">
        <v>829360</v>
      </c>
      <c r="AC63" s="31">
        <f t="shared" si="1"/>
        <v>8.7361751298363238E-2</v>
      </c>
      <c r="AD63" s="31">
        <f t="shared" si="2"/>
        <v>11.553083692049826</v>
      </c>
      <c r="AE63" s="31">
        <f t="shared" si="3"/>
        <v>13.836679237616345</v>
      </c>
      <c r="AF63" s="31">
        <f t="shared" si="4"/>
        <v>14.881972750244435</v>
      </c>
      <c r="AG63" s="31">
        <f t="shared" si="5"/>
        <v>15.109519637347148</v>
      </c>
      <c r="AH63" s="31">
        <f t="shared" si="6"/>
        <v>15.171485530709941</v>
      </c>
      <c r="AI63" s="31">
        <f t="shared" si="7"/>
        <v>14.861656063895978</v>
      </c>
      <c r="AJ63" s="31">
        <f t="shared" si="8"/>
        <v>14.796642667580917</v>
      </c>
      <c r="AK63" s="31">
        <f t="shared" si="9"/>
        <v>13.885439284852641</v>
      </c>
      <c r="AL63" s="31">
        <f t="shared" si="10"/>
        <v>10.531154368722461</v>
      </c>
    </row>
    <row r="64" spans="1:38" ht="18.75" customHeight="1" x14ac:dyDescent="0.25">
      <c r="A64" s="17">
        <v>339</v>
      </c>
      <c r="B64" s="3" t="s">
        <v>165</v>
      </c>
      <c r="C64" s="16">
        <v>94195</v>
      </c>
      <c r="D64" s="16"/>
      <c r="E64" s="3">
        <v>1300</v>
      </c>
      <c r="F64" s="3" t="str">
        <f t="shared" si="12"/>
        <v>MEDIUM</v>
      </c>
      <c r="G64" s="3"/>
      <c r="H64" s="32">
        <f>E64*'[1]Estimates for kW-kWh'!$E$4</f>
        <v>511.76719901719906</v>
      </c>
      <c r="I64" s="33">
        <f>H64*'[1]Estimates for kW-kWh'!$H$4</f>
        <v>65.844262609845501</v>
      </c>
      <c r="J64" s="34">
        <f>H64*'[1]Estimates for kW-kWh'!$I$4</f>
        <v>85748.183171454773</v>
      </c>
      <c r="K64" s="3"/>
      <c r="L64" s="3"/>
      <c r="M64" s="18" t="s">
        <v>18</v>
      </c>
      <c r="N64" s="18"/>
      <c r="O64" s="18"/>
      <c r="P64" s="111"/>
      <c r="Q64" s="18"/>
      <c r="R64" s="18"/>
      <c r="S64" s="21">
        <v>877792</v>
      </c>
      <c r="T64" s="21">
        <v>746150</v>
      </c>
      <c r="U64" s="21">
        <v>1079552</v>
      </c>
      <c r="V64" s="21">
        <v>1722272</v>
      </c>
      <c r="W64" s="21">
        <v>1727552</v>
      </c>
      <c r="X64" s="21">
        <v>1774592</v>
      </c>
      <c r="Y64" s="21">
        <v>1447872</v>
      </c>
      <c r="Z64" s="21">
        <v>1390432</v>
      </c>
      <c r="AA64" s="21">
        <v>1283716</v>
      </c>
      <c r="AB64" s="21">
        <v>1107174</v>
      </c>
      <c r="AC64" s="31">
        <f t="shared" si="1"/>
        <v>9.3188810446414347</v>
      </c>
      <c r="AD64" s="31">
        <f t="shared" si="2"/>
        <v>7.9213334041084984</v>
      </c>
      <c r="AE64" s="31">
        <f t="shared" si="3"/>
        <v>11.460820638038113</v>
      </c>
      <c r="AF64" s="31">
        <f t="shared" si="4"/>
        <v>18.284112744837838</v>
      </c>
      <c r="AG64" s="31">
        <f t="shared" si="5"/>
        <v>18.340166675513562</v>
      </c>
      <c r="AH64" s="31">
        <f t="shared" si="6"/>
        <v>18.839556239715485</v>
      </c>
      <c r="AI64" s="31">
        <f t="shared" si="7"/>
        <v>15.371006953659961</v>
      </c>
      <c r="AJ64" s="31">
        <f t="shared" si="8"/>
        <v>14.761208132066457</v>
      </c>
      <c r="AK64" s="31">
        <f t="shared" si="9"/>
        <v>13.628281755931843</v>
      </c>
      <c r="AL64" s="31">
        <f t="shared" si="10"/>
        <v>11.754063379160252</v>
      </c>
    </row>
    <row r="65" spans="1:38" ht="18.75" customHeight="1" x14ac:dyDescent="0.25">
      <c r="A65" s="17">
        <v>76</v>
      </c>
      <c r="B65" s="3" t="s">
        <v>168</v>
      </c>
      <c r="C65" s="16">
        <v>154523</v>
      </c>
      <c r="D65" s="16"/>
      <c r="E65" s="3">
        <v>1200</v>
      </c>
      <c r="F65" s="3" t="str">
        <f t="shared" si="12"/>
        <v>MEDIUM</v>
      </c>
      <c r="G65" s="3"/>
      <c r="H65" s="32">
        <f>E65*'[1]Estimates for kW-kWh'!$E$4</f>
        <v>472.40049140049143</v>
      </c>
      <c r="I65" s="33">
        <f>H65*'[1]Estimates for kW-kWh'!$H$4</f>
        <v>60.77931933216508</v>
      </c>
      <c r="J65" s="34">
        <f>H65*'[1]Estimates for kW-kWh'!$I$4</f>
        <v>79152.169081342858</v>
      </c>
      <c r="K65" s="3"/>
      <c r="L65" s="3"/>
      <c r="M65" s="18" t="s">
        <v>18</v>
      </c>
      <c r="N65" s="18"/>
      <c r="O65" s="18" t="s">
        <v>169</v>
      </c>
      <c r="P65" s="111"/>
      <c r="Q65" s="18" t="s">
        <v>170</v>
      </c>
      <c r="R65" s="18" t="s">
        <v>171</v>
      </c>
      <c r="S65" s="21">
        <v>2661900</v>
      </c>
      <c r="T65" s="21">
        <v>2367600</v>
      </c>
      <c r="U65" s="21">
        <v>2092200</v>
      </c>
      <c r="V65" s="21">
        <v>2116800</v>
      </c>
      <c r="W65" s="21">
        <v>2060400</v>
      </c>
      <c r="X65" s="21">
        <v>1870500</v>
      </c>
      <c r="Y65" s="21">
        <v>1839000</v>
      </c>
      <c r="Z65" s="21">
        <v>1773717</v>
      </c>
      <c r="AA65" s="21">
        <v>1808423</v>
      </c>
      <c r="AB65" s="21">
        <v>1351192</v>
      </c>
      <c r="AC65" s="31">
        <f t="shared" si="1"/>
        <v>17.226561741617754</v>
      </c>
      <c r="AD65" s="31">
        <f t="shared" si="2"/>
        <v>15.321990901030915</v>
      </c>
      <c r="AE65" s="31">
        <f t="shared" si="3"/>
        <v>13.539731949289102</v>
      </c>
      <c r="AF65" s="31">
        <f t="shared" si="4"/>
        <v>13.698931550642946</v>
      </c>
      <c r="AG65" s="31">
        <f t="shared" si="5"/>
        <v>13.333937342660963</v>
      </c>
      <c r="AH65" s="31">
        <f t="shared" si="6"/>
        <v>12.104994078551414</v>
      </c>
      <c r="AI65" s="31">
        <f t="shared" si="7"/>
        <v>11.90114093047637</v>
      </c>
      <c r="AJ65" s="31">
        <f t="shared" si="8"/>
        <v>11.478660134737224</v>
      </c>
      <c r="AK65" s="31">
        <f t="shared" si="9"/>
        <v>11.703261003216349</v>
      </c>
      <c r="AL65" s="31">
        <f t="shared" si="10"/>
        <v>8.7442775509147506</v>
      </c>
    </row>
    <row r="66" spans="1:38" ht="18.75" customHeight="1" x14ac:dyDescent="0.25">
      <c r="A66" s="17">
        <v>209</v>
      </c>
      <c r="B66" s="3" t="s">
        <v>175</v>
      </c>
      <c r="C66" s="16">
        <v>30211</v>
      </c>
      <c r="D66" s="16"/>
      <c r="E66" s="3">
        <v>1200</v>
      </c>
      <c r="F66" s="3" t="str">
        <f t="shared" si="12"/>
        <v>MEDIUM</v>
      </c>
      <c r="G66" s="3"/>
      <c r="H66" s="32">
        <f>E66*'[1]Estimates for kW-kWh'!$E$4</f>
        <v>472.40049140049143</v>
      </c>
      <c r="I66" s="33">
        <f>H66*'[1]Estimates for kW-kWh'!$H$4</f>
        <v>60.77931933216508</v>
      </c>
      <c r="J66" s="34">
        <f>H66*'[1]Estimates for kW-kWh'!$I$4</f>
        <v>79152.169081342858</v>
      </c>
      <c r="K66" s="3"/>
      <c r="L66" s="3"/>
      <c r="M66" s="18" t="s">
        <v>18</v>
      </c>
      <c r="N66" s="18"/>
      <c r="O66" s="18" t="s">
        <v>170</v>
      </c>
      <c r="P66" s="111"/>
      <c r="Q66" s="18" t="s">
        <v>170</v>
      </c>
      <c r="R66" s="18" t="s">
        <v>171</v>
      </c>
      <c r="S66" s="21">
        <v>522192</v>
      </c>
      <c r="T66" s="21">
        <v>474268</v>
      </c>
      <c r="U66" s="21">
        <v>448496</v>
      </c>
      <c r="V66" s="21">
        <v>423696</v>
      </c>
      <c r="W66" s="21">
        <v>379696</v>
      </c>
      <c r="X66" s="21">
        <v>345696</v>
      </c>
      <c r="Y66" s="21">
        <v>403696</v>
      </c>
      <c r="Z66" s="21">
        <v>310896</v>
      </c>
      <c r="AA66" s="21">
        <v>343296</v>
      </c>
      <c r="AB66" s="21">
        <v>258572</v>
      </c>
      <c r="AC66" s="31">
        <f t="shared" si="1"/>
        <v>17.284830028797458</v>
      </c>
      <c r="AD66" s="31">
        <f t="shared" si="2"/>
        <v>15.698520406474463</v>
      </c>
      <c r="AE66" s="31">
        <f t="shared" si="3"/>
        <v>14.845453642712918</v>
      </c>
      <c r="AF66" s="31">
        <f t="shared" si="4"/>
        <v>14.024560590513389</v>
      </c>
      <c r="AG66" s="31">
        <f t="shared" si="5"/>
        <v>12.568137433385191</v>
      </c>
      <c r="AH66" s="31">
        <f t="shared" si="6"/>
        <v>11.442719539240674</v>
      </c>
      <c r="AI66" s="31">
        <f t="shared" si="7"/>
        <v>13.362550064546026</v>
      </c>
      <c r="AJ66" s="31">
        <f t="shared" si="8"/>
        <v>10.290821224057462</v>
      </c>
      <c r="AK66" s="31">
        <f t="shared" si="9"/>
        <v>11.363278276124591</v>
      </c>
      <c r="AL66" s="31">
        <f t="shared" si="10"/>
        <v>8.5588692860216469</v>
      </c>
    </row>
    <row r="67" spans="1:38" ht="18.75" customHeight="1" x14ac:dyDescent="0.25">
      <c r="A67" s="17">
        <v>158</v>
      </c>
      <c r="B67" s="3" t="s">
        <v>145</v>
      </c>
      <c r="C67" s="16">
        <v>156771</v>
      </c>
      <c r="D67" s="16"/>
      <c r="E67" s="3">
        <v>1600</v>
      </c>
      <c r="F67" s="3" t="str">
        <f t="shared" si="12"/>
        <v>MEDIUM</v>
      </c>
      <c r="G67" s="3"/>
      <c r="H67" s="32">
        <f>E67*'[1]Estimates for kW-kWh'!$E$4</f>
        <v>629.86732186732195</v>
      </c>
      <c r="I67" s="33">
        <f>H67*'[1]Estimates for kW-kWh'!$H$4</f>
        <v>81.039092442886783</v>
      </c>
      <c r="J67" s="34">
        <f>H67*'[1]Estimates for kW-kWh'!$I$4</f>
        <v>105536.22544179049</v>
      </c>
      <c r="K67" s="3"/>
      <c r="L67" s="3"/>
      <c r="M67" s="18" t="s">
        <v>18</v>
      </c>
      <c r="N67" s="18"/>
      <c r="O67" s="18"/>
      <c r="P67" s="111"/>
      <c r="Q67" s="18"/>
      <c r="R67" s="18"/>
      <c r="S67" s="21">
        <v>2061500</v>
      </c>
      <c r="T67" s="21">
        <v>1989300</v>
      </c>
      <c r="U67" s="21">
        <v>1888700</v>
      </c>
      <c r="V67" s="21">
        <v>1692800</v>
      </c>
      <c r="W67" s="21">
        <v>1587500</v>
      </c>
      <c r="X67" s="21">
        <v>1607800</v>
      </c>
      <c r="Y67" s="21">
        <v>1607000</v>
      </c>
      <c r="Z67" s="21">
        <v>1621827.68</v>
      </c>
      <c r="AA67" s="21">
        <v>1679380.2</v>
      </c>
      <c r="AB67" s="21">
        <v>1201668</v>
      </c>
      <c r="AC67" s="31">
        <f t="shared" si="1"/>
        <v>13.14975346205612</v>
      </c>
      <c r="AD67" s="31">
        <f t="shared" si="2"/>
        <v>12.689209101173049</v>
      </c>
      <c r="AE67" s="31">
        <f t="shared" si="3"/>
        <v>12.047508786701622</v>
      </c>
      <c r="AF67" s="31">
        <f t="shared" si="4"/>
        <v>10.797915430787581</v>
      </c>
      <c r="AG67" s="31">
        <f t="shared" si="5"/>
        <v>10.126235081743435</v>
      </c>
      <c r="AH67" s="31">
        <f t="shared" si="6"/>
        <v>10.255723316174548</v>
      </c>
      <c r="AI67" s="31">
        <f t="shared" si="7"/>
        <v>10.250620331566425</v>
      </c>
      <c r="AJ67" s="31">
        <f t="shared" si="8"/>
        <v>10.345202110084134</v>
      </c>
      <c r="AK67" s="31">
        <f t="shared" si="9"/>
        <v>10.712314139732475</v>
      </c>
      <c r="AL67" s="31">
        <f t="shared" si="10"/>
        <v>7.6651166350919491</v>
      </c>
    </row>
    <row r="68" spans="1:38" ht="18.75" customHeight="1" x14ac:dyDescent="0.25">
      <c r="A68" s="17">
        <v>201</v>
      </c>
      <c r="B68" s="3" t="s">
        <v>128</v>
      </c>
      <c r="C68" s="16">
        <v>27395</v>
      </c>
      <c r="D68" s="16"/>
      <c r="E68" s="3">
        <v>1900</v>
      </c>
      <c r="F68" s="3" t="str">
        <f t="shared" si="12"/>
        <v>MEDIUM</v>
      </c>
      <c r="G68" s="3" t="s">
        <v>17</v>
      </c>
      <c r="H68" s="32">
        <f>E68*'[1]Estimates for kW-kWh'!$E$4</f>
        <v>747.96744471744478</v>
      </c>
      <c r="I68" s="33">
        <f>H68*'[1]Estimates for kW-kWh'!$H$4</f>
        <v>96.233922275928037</v>
      </c>
      <c r="J68" s="34">
        <f>H68*'[1]Estimates for kW-kWh'!$I$4</f>
        <v>125324.26771212619</v>
      </c>
      <c r="K68" s="3"/>
      <c r="L68" s="3"/>
      <c r="M68" s="18" t="s">
        <v>18</v>
      </c>
      <c r="N68" s="18"/>
      <c r="O68" s="18"/>
      <c r="P68" s="111"/>
      <c r="Q68" s="18"/>
      <c r="R68" s="18"/>
      <c r="S68" s="21">
        <v>353744</v>
      </c>
      <c r="T68" s="21">
        <v>331634</v>
      </c>
      <c r="U68" s="21">
        <v>363769</v>
      </c>
      <c r="V68" s="21">
        <v>323144</v>
      </c>
      <c r="W68" s="21">
        <v>330244</v>
      </c>
      <c r="X68" s="21">
        <v>298344</v>
      </c>
      <c r="Y68" s="21">
        <v>304044</v>
      </c>
      <c r="Z68" s="21">
        <v>284344</v>
      </c>
      <c r="AA68" s="21">
        <v>293144</v>
      </c>
      <c r="AB68" s="21">
        <v>223858</v>
      </c>
      <c r="AC68" s="31">
        <f t="shared" ref="AC68:AC131" si="13">S68/C68</f>
        <v>12.91272129950721</v>
      </c>
      <c r="AD68" s="31">
        <f t="shared" ref="AD68:AD131" si="14">T68/C68</f>
        <v>12.10563971527651</v>
      </c>
      <c r="AE68" s="31">
        <f t="shared" ref="AE68:AE131" si="15">U68/C68</f>
        <v>13.278663989779156</v>
      </c>
      <c r="AF68" s="31">
        <f t="shared" ref="AF68:AF131" si="16">V68/C68</f>
        <v>11.795729147654681</v>
      </c>
      <c r="AG68" s="31">
        <f t="shared" ref="AG68:AG131" si="17">W68/C68</f>
        <v>12.054900529293667</v>
      </c>
      <c r="AH68" s="31">
        <f t="shared" ref="AH68:AH131" si="18">X68/C68</f>
        <v>10.890454462493155</v>
      </c>
      <c r="AI68" s="31">
        <f t="shared" ref="AI68:AI131" si="19">Y68/C68</f>
        <v>11.098521628034312</v>
      </c>
      <c r="AJ68" s="31">
        <f t="shared" ref="AJ68:AJ131" si="20">Z68/C68</f>
        <v>10.379412301514876</v>
      </c>
      <c r="AK68" s="31">
        <f t="shared" ref="AK68:AK131" si="21">AA68/C68</f>
        <v>10.700638802701222</v>
      </c>
      <c r="AL68" s="31">
        <f t="shared" ref="AL68:AL131" si="22">AB68/C68</f>
        <v>8.1714911480197117</v>
      </c>
    </row>
    <row r="69" spans="1:38" ht="18.75" customHeight="1" x14ac:dyDescent="0.25">
      <c r="A69" s="17">
        <v>13</v>
      </c>
      <c r="B69" s="3" t="s">
        <v>141</v>
      </c>
      <c r="C69" s="16">
        <v>110529</v>
      </c>
      <c r="D69" s="16"/>
      <c r="E69" s="3">
        <v>1600</v>
      </c>
      <c r="F69" s="3" t="str">
        <f t="shared" si="12"/>
        <v>MEDIUM</v>
      </c>
      <c r="G69" s="3"/>
      <c r="H69" s="32">
        <f>E69*'[1]Estimates for kW-kWh'!$E$4</f>
        <v>629.86732186732195</v>
      </c>
      <c r="I69" s="33">
        <f>H69*'[1]Estimates for kW-kWh'!$H$4</f>
        <v>81.039092442886783</v>
      </c>
      <c r="J69" s="34">
        <f>H69*'[1]Estimates for kW-kWh'!$I$4</f>
        <v>105536.22544179049</v>
      </c>
      <c r="K69" s="3"/>
      <c r="L69" s="3"/>
      <c r="M69" s="18" t="s">
        <v>18</v>
      </c>
      <c r="N69" s="18"/>
      <c r="O69" s="18"/>
      <c r="P69" s="111"/>
      <c r="Q69" s="18"/>
      <c r="R69" s="18"/>
      <c r="S69" s="21">
        <v>2705440</v>
      </c>
      <c r="T69" s="21">
        <v>2376630</v>
      </c>
      <c r="U69" s="21">
        <v>1979510</v>
      </c>
      <c r="V69" s="21">
        <v>1857610</v>
      </c>
      <c r="W69" s="21">
        <v>1808710</v>
      </c>
      <c r="X69" s="21">
        <v>1414390</v>
      </c>
      <c r="Y69" s="21">
        <v>1124570</v>
      </c>
      <c r="Z69" s="21">
        <v>1078070</v>
      </c>
      <c r="AA69" s="21">
        <v>1166043</v>
      </c>
      <c r="AB69" s="21">
        <v>1202904</v>
      </c>
      <c r="AC69" s="31">
        <f t="shared" si="13"/>
        <v>24.477196030001178</v>
      </c>
      <c r="AD69" s="31">
        <f t="shared" si="14"/>
        <v>21.50232065792688</v>
      </c>
      <c r="AE69" s="31">
        <f t="shared" si="15"/>
        <v>17.909417437957458</v>
      </c>
      <c r="AF69" s="31">
        <f t="shared" si="16"/>
        <v>16.806539460232155</v>
      </c>
      <c r="AG69" s="31">
        <f t="shared" si="17"/>
        <v>16.364121633236525</v>
      </c>
      <c r="AH69" s="31">
        <f t="shared" si="18"/>
        <v>12.796551131377285</v>
      </c>
      <c r="AI69" s="31">
        <f t="shared" si="19"/>
        <v>10.174433858987234</v>
      </c>
      <c r="AJ69" s="31">
        <f t="shared" si="20"/>
        <v>9.7537297903717572</v>
      </c>
      <c r="AK69" s="31">
        <f t="shared" si="21"/>
        <v>10.549656651195614</v>
      </c>
      <c r="AL69" s="31">
        <f t="shared" si="22"/>
        <v>10.883152837716798</v>
      </c>
    </row>
    <row r="70" spans="1:38" ht="18.75" customHeight="1" x14ac:dyDescent="0.25">
      <c r="A70" s="17">
        <v>181</v>
      </c>
      <c r="B70" s="3" t="s">
        <v>153</v>
      </c>
      <c r="C70" s="16">
        <v>112091</v>
      </c>
      <c r="D70" s="16"/>
      <c r="E70" s="3">
        <v>1500</v>
      </c>
      <c r="F70" s="3" t="str">
        <f t="shared" si="12"/>
        <v>MEDIUM</v>
      </c>
      <c r="G70" s="3"/>
      <c r="H70" s="32">
        <f>E70*'[1]Estimates for kW-kWh'!$E$4</f>
        <v>590.50061425061426</v>
      </c>
      <c r="I70" s="33">
        <f>H70*'[1]Estimates for kW-kWh'!$H$4</f>
        <v>75.974149165206342</v>
      </c>
      <c r="J70" s="34">
        <f>H70*'[1]Estimates for kW-kWh'!$I$4</f>
        <v>98940.211351678576</v>
      </c>
      <c r="K70" s="3"/>
      <c r="L70" s="3"/>
      <c r="M70" s="18" t="s">
        <v>73</v>
      </c>
      <c r="N70" s="18"/>
      <c r="O70" s="18"/>
      <c r="P70" s="111"/>
      <c r="Q70" s="18" t="s">
        <v>154</v>
      </c>
      <c r="R70" s="18" t="s">
        <v>155</v>
      </c>
      <c r="S70" s="21">
        <v>1080790</v>
      </c>
      <c r="T70" s="21">
        <v>1055520</v>
      </c>
      <c r="U70" s="21">
        <v>1095050</v>
      </c>
      <c r="V70" s="21">
        <v>1213630</v>
      </c>
      <c r="W70" s="21">
        <v>1108280</v>
      </c>
      <c r="X70" s="21">
        <v>1125750</v>
      </c>
      <c r="Y70" s="21">
        <v>1092050</v>
      </c>
      <c r="Z70" s="21">
        <v>1063920</v>
      </c>
      <c r="AA70" s="21">
        <v>1174839</v>
      </c>
      <c r="AB70" s="21">
        <v>1083685</v>
      </c>
      <c r="AC70" s="31">
        <f t="shared" si="13"/>
        <v>9.6420765271074398</v>
      </c>
      <c r="AD70" s="31">
        <f t="shared" si="14"/>
        <v>9.4166346985931071</v>
      </c>
      <c r="AE70" s="31">
        <f t="shared" si="15"/>
        <v>9.7692945910019535</v>
      </c>
      <c r="AF70" s="31">
        <f t="shared" si="16"/>
        <v>10.827185054999955</v>
      </c>
      <c r="AG70" s="31">
        <f t="shared" si="17"/>
        <v>9.8873236923571035</v>
      </c>
      <c r="AH70" s="31">
        <f t="shared" si="18"/>
        <v>10.043179202612164</v>
      </c>
      <c r="AI70" s="31">
        <f t="shared" si="19"/>
        <v>9.7425306224406949</v>
      </c>
      <c r="AJ70" s="31">
        <f t="shared" si="20"/>
        <v>9.4915738105646312</v>
      </c>
      <c r="AK70" s="31">
        <f t="shared" si="21"/>
        <v>10.481118020180032</v>
      </c>
      <c r="AL70" s="31">
        <f t="shared" si="22"/>
        <v>9.6679037567690536</v>
      </c>
    </row>
    <row r="71" spans="1:38" ht="18.75" customHeight="1" x14ac:dyDescent="0.25">
      <c r="A71" s="17">
        <v>79</v>
      </c>
      <c r="B71" s="3" t="s">
        <v>130</v>
      </c>
      <c r="C71" s="16">
        <v>90854</v>
      </c>
      <c r="D71" s="16"/>
      <c r="E71" s="3">
        <v>1800</v>
      </c>
      <c r="F71" s="3" t="str">
        <f t="shared" si="12"/>
        <v>MEDIUM</v>
      </c>
      <c r="G71" s="3"/>
      <c r="H71" s="32">
        <f>E71*'[1]Estimates for kW-kWh'!$E$4</f>
        <v>708.60073710073709</v>
      </c>
      <c r="I71" s="33">
        <f>H71*'[1]Estimates for kW-kWh'!$H$4</f>
        <v>91.16897899824761</v>
      </c>
      <c r="J71" s="34">
        <f>H71*'[1]Estimates for kW-kWh'!$I$4</f>
        <v>118728.25362201428</v>
      </c>
      <c r="K71" s="3"/>
      <c r="L71" s="3"/>
      <c r="M71" s="18" t="s">
        <v>18</v>
      </c>
      <c r="N71" s="18"/>
      <c r="O71" s="18"/>
      <c r="P71" s="111"/>
      <c r="Q71" s="18"/>
      <c r="R71" s="18"/>
      <c r="S71" s="21">
        <v>412647</v>
      </c>
      <c r="T71" s="21">
        <v>429831</v>
      </c>
      <c r="U71" s="21">
        <v>419927</v>
      </c>
      <c r="V71" s="21">
        <v>474124</v>
      </c>
      <c r="W71" s="21">
        <v>483356</v>
      </c>
      <c r="X71" s="21">
        <v>700140</v>
      </c>
      <c r="Y71" s="21">
        <v>1021232</v>
      </c>
      <c r="Z71" s="21">
        <v>960860</v>
      </c>
      <c r="AA71" s="21">
        <v>939387</v>
      </c>
      <c r="AB71" s="21">
        <v>699965</v>
      </c>
      <c r="AC71" s="31">
        <f t="shared" si="13"/>
        <v>4.5418693728399413</v>
      </c>
      <c r="AD71" s="31">
        <f t="shared" si="14"/>
        <v>4.7310079908424507</v>
      </c>
      <c r="AE71" s="31">
        <f t="shared" si="15"/>
        <v>4.6219979307460317</v>
      </c>
      <c r="AF71" s="31">
        <f t="shared" si="16"/>
        <v>5.2185264270147709</v>
      </c>
      <c r="AG71" s="31">
        <f t="shared" si="17"/>
        <v>5.3201400048429353</v>
      </c>
      <c r="AH71" s="31">
        <f t="shared" si="18"/>
        <v>7.7062099632377219</v>
      </c>
      <c r="AI71" s="31">
        <f t="shared" si="19"/>
        <v>11.24036366037819</v>
      </c>
      <c r="AJ71" s="31">
        <f t="shared" si="20"/>
        <v>10.57586897659982</v>
      </c>
      <c r="AK71" s="31">
        <f t="shared" si="21"/>
        <v>10.339522750786976</v>
      </c>
      <c r="AL71" s="31">
        <f t="shared" si="22"/>
        <v>7.7042837959803645</v>
      </c>
    </row>
    <row r="72" spans="1:38" ht="18.75" customHeight="1" x14ac:dyDescent="0.25">
      <c r="A72" s="24">
        <v>331</v>
      </c>
      <c r="B72" s="5" t="s">
        <v>464</v>
      </c>
      <c r="C72" s="14">
        <v>51376</v>
      </c>
      <c r="D72" s="14"/>
      <c r="E72" s="2">
        <v>1500</v>
      </c>
      <c r="F72" s="2" t="s">
        <v>884</v>
      </c>
      <c r="G72" s="2"/>
      <c r="H72" s="35"/>
      <c r="I72" s="36"/>
      <c r="J72" s="37"/>
      <c r="K72" s="2"/>
      <c r="L72" s="2"/>
      <c r="M72" s="38"/>
      <c r="N72" s="38"/>
      <c r="O72" s="38"/>
      <c r="P72" s="39"/>
      <c r="Q72" s="38"/>
      <c r="R72" s="38"/>
      <c r="S72" s="21">
        <v>813510.85499999998</v>
      </c>
      <c r="T72" s="21">
        <v>810292</v>
      </c>
      <c r="U72" s="21">
        <v>753325.48</v>
      </c>
      <c r="V72" s="21">
        <v>746211.37</v>
      </c>
      <c r="W72" s="21">
        <v>711397.77</v>
      </c>
      <c r="X72" s="21">
        <v>710637.32</v>
      </c>
      <c r="Y72" s="21">
        <v>604748.5</v>
      </c>
      <c r="Z72" s="21">
        <v>520152.05</v>
      </c>
      <c r="AA72" s="21">
        <v>506682.89</v>
      </c>
      <c r="AB72" s="21">
        <v>378522.53</v>
      </c>
      <c r="AC72" s="31">
        <f t="shared" si="13"/>
        <v>15.834452954687013</v>
      </c>
      <c r="AD72" s="31">
        <f t="shared" si="14"/>
        <v>15.771800062285893</v>
      </c>
      <c r="AE72" s="31">
        <f t="shared" si="15"/>
        <v>14.662984272812208</v>
      </c>
      <c r="AF72" s="31">
        <f t="shared" si="16"/>
        <v>14.524512807536594</v>
      </c>
      <c r="AG72" s="31">
        <f t="shared" si="17"/>
        <v>13.846889014325756</v>
      </c>
      <c r="AH72" s="31">
        <f t="shared" si="18"/>
        <v>13.832087355963873</v>
      </c>
      <c r="AI72" s="31">
        <f t="shared" si="19"/>
        <v>11.771031220803488</v>
      </c>
      <c r="AJ72" s="31">
        <f t="shared" si="20"/>
        <v>10.124417042977266</v>
      </c>
      <c r="AK72" s="31">
        <f t="shared" si="21"/>
        <v>9.8622487153534735</v>
      </c>
      <c r="AL72" s="31">
        <f t="shared" si="22"/>
        <v>7.3676917237620687</v>
      </c>
    </row>
    <row r="73" spans="1:38" ht="18.75" customHeight="1" x14ac:dyDescent="0.25">
      <c r="A73" s="17">
        <v>18</v>
      </c>
      <c r="B73" s="3" t="s">
        <v>326</v>
      </c>
      <c r="C73" s="16">
        <v>47541</v>
      </c>
      <c r="D73" s="16"/>
      <c r="E73" s="3">
        <v>1250</v>
      </c>
      <c r="F73" s="3" t="str">
        <f t="shared" ref="F73:F80" si="23">IF(E73&gt;=2000,"LARGE",IF(E73&gt;=1000,"MEDIUM",IF(E73&gt;0, "SMALL", "UNKNOWN")))</f>
        <v>MEDIUM</v>
      </c>
      <c r="G73" s="3"/>
      <c r="H73" s="32">
        <f>E73*'[1]Estimates for kW-kWh'!$E$4</f>
        <v>492.08384520884522</v>
      </c>
      <c r="I73" s="33">
        <f>H73*'[1]Estimates for kW-kWh'!$H$4</f>
        <v>63.311790971005287</v>
      </c>
      <c r="J73" s="34">
        <f>H73*'[1]Estimates for kW-kWh'!$I$4</f>
        <v>82450.176126398816</v>
      </c>
      <c r="K73" s="3"/>
      <c r="L73" s="3"/>
      <c r="M73" s="18" t="s">
        <v>166</v>
      </c>
      <c r="N73" s="18"/>
      <c r="O73" s="18"/>
      <c r="P73" s="111"/>
      <c r="Q73" s="18"/>
      <c r="R73" s="18"/>
      <c r="S73" s="21">
        <v>370076</v>
      </c>
      <c r="T73" s="21">
        <v>367473</v>
      </c>
      <c r="U73" s="21">
        <v>359596</v>
      </c>
      <c r="V73" s="21">
        <v>379836</v>
      </c>
      <c r="W73" s="21">
        <v>423396</v>
      </c>
      <c r="X73" s="21">
        <v>425356</v>
      </c>
      <c r="Y73" s="21">
        <v>414556</v>
      </c>
      <c r="Z73" s="21">
        <v>404276</v>
      </c>
      <c r="AA73" s="21">
        <v>442396</v>
      </c>
      <c r="AB73" s="21">
        <v>351667</v>
      </c>
      <c r="AC73" s="31">
        <f t="shared" si="13"/>
        <v>7.7843545571191184</v>
      </c>
      <c r="AD73" s="31">
        <f t="shared" si="14"/>
        <v>7.7296018173786836</v>
      </c>
      <c r="AE73" s="31">
        <f t="shared" si="15"/>
        <v>7.5639132538230163</v>
      </c>
      <c r="AF73" s="31">
        <f t="shared" si="16"/>
        <v>7.9896510380513659</v>
      </c>
      <c r="AG73" s="31">
        <f t="shared" si="17"/>
        <v>8.905912791064555</v>
      </c>
      <c r="AH73" s="31">
        <f t="shared" si="18"/>
        <v>8.9471403630550466</v>
      </c>
      <c r="AI73" s="31">
        <f t="shared" si="19"/>
        <v>8.7199680275972327</v>
      </c>
      <c r="AJ73" s="31">
        <f t="shared" si="20"/>
        <v>8.5037336194022011</v>
      </c>
      <c r="AK73" s="31">
        <f t="shared" si="21"/>
        <v>9.3055678256662677</v>
      </c>
      <c r="AL73" s="31">
        <f t="shared" si="22"/>
        <v>7.3971308975410697</v>
      </c>
    </row>
    <row r="74" spans="1:38" ht="18.75" customHeight="1" x14ac:dyDescent="0.25">
      <c r="A74" s="17">
        <v>291</v>
      </c>
      <c r="B74" s="3" t="s">
        <v>163</v>
      </c>
      <c r="C74" s="16">
        <v>112081</v>
      </c>
      <c r="D74" s="16"/>
      <c r="E74" s="3">
        <v>1300</v>
      </c>
      <c r="F74" s="3" t="str">
        <f t="shared" si="23"/>
        <v>MEDIUM</v>
      </c>
      <c r="G74" s="3"/>
      <c r="H74" s="32">
        <f>E74*'[1]Estimates for kW-kWh'!$E$4</f>
        <v>511.76719901719906</v>
      </c>
      <c r="I74" s="33">
        <f>H74*'[1]Estimates for kW-kWh'!$H$4</f>
        <v>65.844262609845501</v>
      </c>
      <c r="J74" s="34">
        <f>H74*'[1]Estimates for kW-kWh'!$I$4</f>
        <v>85748.183171454773</v>
      </c>
      <c r="K74" s="3"/>
      <c r="L74" s="3"/>
      <c r="M74" s="18" t="s">
        <v>164</v>
      </c>
      <c r="N74" s="18"/>
      <c r="O74" s="18"/>
      <c r="P74" s="111"/>
      <c r="Q74" s="18"/>
      <c r="R74" s="18"/>
      <c r="S74" s="21">
        <v>1294400</v>
      </c>
      <c r="T74" s="21">
        <v>1124800</v>
      </c>
      <c r="U74" s="21">
        <v>1035600</v>
      </c>
      <c r="V74" s="21">
        <v>1014800</v>
      </c>
      <c r="W74" s="21">
        <v>1039559</v>
      </c>
      <c r="X74" s="21">
        <v>975450</v>
      </c>
      <c r="Y74" s="21">
        <v>1008120</v>
      </c>
      <c r="Z74" s="21">
        <v>1010100</v>
      </c>
      <c r="AA74" s="21">
        <v>950380</v>
      </c>
      <c r="AB74" s="21">
        <v>641960</v>
      </c>
      <c r="AC74" s="31">
        <f t="shared" si="13"/>
        <v>11.548790606793302</v>
      </c>
      <c r="AD74" s="31">
        <f t="shared" si="14"/>
        <v>10.035599254110867</v>
      </c>
      <c r="AE74" s="31">
        <f t="shared" si="15"/>
        <v>9.2397462549406235</v>
      </c>
      <c r="AF74" s="31">
        <f t="shared" si="16"/>
        <v>9.0541661833852309</v>
      </c>
      <c r="AG74" s="31">
        <f t="shared" si="17"/>
        <v>9.2750689233679218</v>
      </c>
      <c r="AH74" s="31">
        <f t="shared" si="18"/>
        <v>8.7030808076301955</v>
      </c>
      <c r="AI74" s="31">
        <f t="shared" si="19"/>
        <v>8.9945664296357091</v>
      </c>
      <c r="AJ74" s="31">
        <f t="shared" si="20"/>
        <v>9.0122322249087716</v>
      </c>
      <c r="AK74" s="31">
        <f t="shared" si="21"/>
        <v>8.479403288692998</v>
      </c>
      <c r="AL74" s="31">
        <f t="shared" si="22"/>
        <v>5.7276434007548112</v>
      </c>
    </row>
    <row r="75" spans="1:38" ht="18.75" customHeight="1" x14ac:dyDescent="0.25">
      <c r="A75" s="17">
        <v>152</v>
      </c>
      <c r="B75" s="3" t="s">
        <v>144</v>
      </c>
      <c r="C75" s="16">
        <v>31847</v>
      </c>
      <c r="D75" s="16"/>
      <c r="E75" s="3">
        <v>1600</v>
      </c>
      <c r="F75" s="3" t="str">
        <f t="shared" si="23"/>
        <v>MEDIUM</v>
      </c>
      <c r="G75" s="3"/>
      <c r="H75" s="32">
        <f>E75*'[1]Estimates for kW-kWh'!$E$4</f>
        <v>629.86732186732195</v>
      </c>
      <c r="I75" s="33">
        <f>H75*'[1]Estimates for kW-kWh'!$H$4</f>
        <v>81.039092442886783</v>
      </c>
      <c r="J75" s="34">
        <f>H75*'[1]Estimates for kW-kWh'!$I$4</f>
        <v>105536.22544179049</v>
      </c>
      <c r="K75" s="3"/>
      <c r="L75" s="3"/>
      <c r="M75" s="18" t="s">
        <v>18</v>
      </c>
      <c r="N75" s="18"/>
      <c r="O75" s="18"/>
      <c r="P75" s="111"/>
      <c r="Q75" s="18"/>
      <c r="R75" s="18"/>
      <c r="S75" s="21">
        <v>566000</v>
      </c>
      <c r="T75" s="21">
        <v>368000</v>
      </c>
      <c r="U75" s="21">
        <v>329000</v>
      </c>
      <c r="V75" s="21">
        <v>266000</v>
      </c>
      <c r="W75" s="21">
        <v>283000</v>
      </c>
      <c r="X75" s="21">
        <v>282000</v>
      </c>
      <c r="Y75" s="21">
        <v>266000</v>
      </c>
      <c r="Z75" s="21">
        <v>256000</v>
      </c>
      <c r="AA75" s="21">
        <v>258000</v>
      </c>
      <c r="AB75" s="21">
        <v>197207.08</v>
      </c>
      <c r="AC75" s="31">
        <f t="shared" si="13"/>
        <v>17.772474644393508</v>
      </c>
      <c r="AD75" s="31">
        <f t="shared" si="14"/>
        <v>11.555248532043835</v>
      </c>
      <c r="AE75" s="31">
        <f t="shared" si="15"/>
        <v>10.330643388702233</v>
      </c>
      <c r="AF75" s="31">
        <f t="shared" si="16"/>
        <v>8.3524350802273375</v>
      </c>
      <c r="AG75" s="31">
        <f t="shared" si="17"/>
        <v>8.8862373221967541</v>
      </c>
      <c r="AH75" s="31">
        <f t="shared" si="18"/>
        <v>8.8548371903162</v>
      </c>
      <c r="AI75" s="31">
        <f t="shared" si="19"/>
        <v>8.3524350802273375</v>
      </c>
      <c r="AJ75" s="31">
        <f t="shared" si="20"/>
        <v>8.038433761421798</v>
      </c>
      <c r="AK75" s="31">
        <f t="shared" si="21"/>
        <v>8.1012340251829063</v>
      </c>
      <c r="AL75" s="31">
        <f t="shared" si="22"/>
        <v>6.1923283197789427</v>
      </c>
    </row>
    <row r="76" spans="1:38" ht="18.75" customHeight="1" x14ac:dyDescent="0.25">
      <c r="A76" s="17">
        <v>255</v>
      </c>
      <c r="B76" s="3" t="s">
        <v>135</v>
      </c>
      <c r="C76" s="16">
        <v>34294</v>
      </c>
      <c r="D76" s="16"/>
      <c r="E76" s="3">
        <v>1800</v>
      </c>
      <c r="F76" s="3" t="str">
        <f t="shared" si="23"/>
        <v>MEDIUM</v>
      </c>
      <c r="G76" s="3"/>
      <c r="H76" s="32">
        <f>E76*'[1]Estimates for kW-kWh'!$E$4</f>
        <v>708.60073710073709</v>
      </c>
      <c r="I76" s="33">
        <f>H76*'[1]Estimates for kW-kWh'!$H$4</f>
        <v>91.16897899824761</v>
      </c>
      <c r="J76" s="34">
        <f>H76*'[1]Estimates for kW-kWh'!$I$4</f>
        <v>118728.25362201428</v>
      </c>
      <c r="K76" s="3"/>
      <c r="L76" s="3"/>
      <c r="M76" s="18" t="s">
        <v>136</v>
      </c>
      <c r="N76" s="18"/>
      <c r="O76" s="18"/>
      <c r="P76" s="111"/>
      <c r="Q76" s="18"/>
      <c r="R76" s="18"/>
      <c r="S76" s="21">
        <v>344864</v>
      </c>
      <c r="T76" s="21">
        <v>308032</v>
      </c>
      <c r="U76" s="21">
        <v>288704</v>
      </c>
      <c r="V76" s="21">
        <v>300704</v>
      </c>
      <c r="W76" s="21">
        <v>298304</v>
      </c>
      <c r="X76" s="21">
        <v>298464</v>
      </c>
      <c r="Y76" s="21">
        <v>290944</v>
      </c>
      <c r="Z76" s="21">
        <v>278944</v>
      </c>
      <c r="AA76" s="21">
        <v>265024</v>
      </c>
      <c r="AB76" s="21">
        <v>246048</v>
      </c>
      <c r="AC76" s="31">
        <f t="shared" si="13"/>
        <v>10.056103108415467</v>
      </c>
      <c r="AD76" s="31">
        <f t="shared" si="14"/>
        <v>8.9820959934682456</v>
      </c>
      <c r="AE76" s="31">
        <f t="shared" si="15"/>
        <v>8.418498862774829</v>
      </c>
      <c r="AF76" s="31">
        <f t="shared" si="16"/>
        <v>8.768414299877529</v>
      </c>
      <c r="AG76" s="31">
        <f t="shared" si="17"/>
        <v>8.69843121245699</v>
      </c>
      <c r="AH76" s="31">
        <f t="shared" si="18"/>
        <v>8.7030967516183591</v>
      </c>
      <c r="AI76" s="31">
        <f t="shared" si="19"/>
        <v>8.4838164110340006</v>
      </c>
      <c r="AJ76" s="31">
        <f t="shared" si="20"/>
        <v>8.1339009739313006</v>
      </c>
      <c r="AK76" s="31">
        <f t="shared" si="21"/>
        <v>7.7279990668921679</v>
      </c>
      <c r="AL76" s="31">
        <f t="shared" si="22"/>
        <v>7.1746661223537647</v>
      </c>
    </row>
    <row r="77" spans="1:38" ht="18.75" customHeight="1" x14ac:dyDescent="0.25">
      <c r="A77" s="17">
        <v>219</v>
      </c>
      <c r="B77" s="3" t="s">
        <v>156</v>
      </c>
      <c r="C77" s="16">
        <v>75077</v>
      </c>
      <c r="D77" s="16"/>
      <c r="E77" s="3">
        <v>1500</v>
      </c>
      <c r="F77" s="3" t="str">
        <f t="shared" si="23"/>
        <v>MEDIUM</v>
      </c>
      <c r="G77" s="3"/>
      <c r="H77" s="32">
        <f>E77*'[1]Estimates for kW-kWh'!$E$4</f>
        <v>590.50061425061426</v>
      </c>
      <c r="I77" s="33">
        <f>H77*'[1]Estimates for kW-kWh'!$H$4</f>
        <v>75.974149165206342</v>
      </c>
      <c r="J77" s="34">
        <f>H77*'[1]Estimates for kW-kWh'!$I$4</f>
        <v>98940.211351678576</v>
      </c>
      <c r="K77" s="3"/>
      <c r="L77" s="3"/>
      <c r="M77" s="18" t="s">
        <v>18</v>
      </c>
      <c r="N77" s="18"/>
      <c r="O77" s="18" t="s">
        <v>157</v>
      </c>
      <c r="P77" s="111">
        <v>2</v>
      </c>
      <c r="Q77" s="18" t="s">
        <v>158</v>
      </c>
      <c r="R77" s="18" t="s">
        <v>155</v>
      </c>
      <c r="S77" s="21">
        <v>1198728</v>
      </c>
      <c r="T77" s="21">
        <v>1141284</v>
      </c>
      <c r="U77" s="21">
        <v>1088228</v>
      </c>
      <c r="V77" s="21">
        <v>1006328</v>
      </c>
      <c r="W77" s="21">
        <v>1193328</v>
      </c>
      <c r="X77" s="21">
        <v>1135528</v>
      </c>
      <c r="Y77" s="21">
        <v>707928</v>
      </c>
      <c r="Z77" s="21">
        <v>659928</v>
      </c>
      <c r="AA77" s="21">
        <v>579237</v>
      </c>
      <c r="AB77" s="21">
        <v>507476</v>
      </c>
      <c r="AC77" s="31">
        <f t="shared" si="13"/>
        <v>15.966647575156173</v>
      </c>
      <c r="AD77" s="31">
        <f t="shared" si="14"/>
        <v>15.201513113203777</v>
      </c>
      <c r="AE77" s="31">
        <f t="shared" si="15"/>
        <v>14.494825312678984</v>
      </c>
      <c r="AF77" s="31">
        <f t="shared" si="16"/>
        <v>13.403945282842948</v>
      </c>
      <c r="AG77" s="31">
        <f t="shared" si="17"/>
        <v>15.894721419342808</v>
      </c>
      <c r="AH77" s="31">
        <f t="shared" si="18"/>
        <v>15.124845158970125</v>
      </c>
      <c r="AI77" s="31">
        <f t="shared" si="19"/>
        <v>9.4293591912303363</v>
      </c>
      <c r="AJ77" s="31">
        <f t="shared" si="20"/>
        <v>8.790015584000427</v>
      </c>
      <c r="AK77" s="31">
        <f t="shared" si="21"/>
        <v>7.7152390212714943</v>
      </c>
      <c r="AL77" s="31">
        <f t="shared" si="22"/>
        <v>6.7594070088042946</v>
      </c>
    </row>
    <row r="78" spans="1:38" ht="18.75" customHeight="1" x14ac:dyDescent="0.25">
      <c r="A78" s="17">
        <v>62</v>
      </c>
      <c r="B78" s="3" t="s">
        <v>181</v>
      </c>
      <c r="C78" s="16">
        <v>29744</v>
      </c>
      <c r="D78" s="16"/>
      <c r="E78" s="3">
        <v>1000</v>
      </c>
      <c r="F78" s="3" t="str">
        <f t="shared" si="23"/>
        <v>MEDIUM</v>
      </c>
      <c r="G78" s="3"/>
      <c r="H78" s="32">
        <f>E78*'[1]Estimates for kW-kWh'!$E$4</f>
        <v>393.66707616707617</v>
      </c>
      <c r="I78" s="33">
        <f>H78*'[1]Estimates for kW-kWh'!$H$4</f>
        <v>50.649432776804233</v>
      </c>
      <c r="J78" s="34">
        <f>H78*'[1]Estimates for kW-kWh'!$I$4</f>
        <v>65960.140901119055</v>
      </c>
      <c r="K78" s="3"/>
      <c r="L78" s="3"/>
      <c r="M78" s="18" t="s">
        <v>182</v>
      </c>
      <c r="N78" s="18"/>
      <c r="O78" s="18"/>
      <c r="P78" s="111"/>
      <c r="Q78" s="18"/>
      <c r="R78" s="18"/>
      <c r="S78" s="21">
        <v>258960</v>
      </c>
      <c r="T78" s="21">
        <v>214240</v>
      </c>
      <c r="U78" s="21">
        <v>199600</v>
      </c>
      <c r="V78" s="21">
        <v>219600</v>
      </c>
      <c r="W78" s="21">
        <v>215760</v>
      </c>
      <c r="X78" s="21">
        <v>233520</v>
      </c>
      <c r="Y78" s="21">
        <v>247680</v>
      </c>
      <c r="Z78" s="21">
        <v>248160</v>
      </c>
      <c r="AA78" s="21">
        <v>223600</v>
      </c>
      <c r="AB78" s="21">
        <v>204130</v>
      </c>
      <c r="AC78" s="31">
        <f t="shared" si="13"/>
        <v>8.7062937062937067</v>
      </c>
      <c r="AD78" s="31">
        <f t="shared" si="14"/>
        <v>7.2027972027972025</v>
      </c>
      <c r="AE78" s="31">
        <f t="shared" si="15"/>
        <v>6.7105970952124796</v>
      </c>
      <c r="AF78" s="31">
        <f t="shared" si="16"/>
        <v>7.383001613770845</v>
      </c>
      <c r="AG78" s="31">
        <f t="shared" si="17"/>
        <v>7.2538999462076381</v>
      </c>
      <c r="AH78" s="31">
        <f t="shared" si="18"/>
        <v>7.850995158687466</v>
      </c>
      <c r="AI78" s="31">
        <f t="shared" si="19"/>
        <v>8.3270575578267891</v>
      </c>
      <c r="AJ78" s="31">
        <f t="shared" si="20"/>
        <v>8.3431952662721898</v>
      </c>
      <c r="AK78" s="31">
        <f t="shared" si="21"/>
        <v>7.5174825174825175</v>
      </c>
      <c r="AL78" s="31">
        <f t="shared" si="22"/>
        <v>6.8628967186659491</v>
      </c>
    </row>
    <row r="79" spans="1:38" ht="18.75" customHeight="1" x14ac:dyDescent="0.25">
      <c r="A79" s="17">
        <v>72</v>
      </c>
      <c r="B79" s="3" t="s">
        <v>150</v>
      </c>
      <c r="C79" s="16">
        <v>771828</v>
      </c>
      <c r="D79" s="16"/>
      <c r="E79" s="3">
        <v>1500</v>
      </c>
      <c r="F79" s="3" t="str">
        <f t="shared" si="23"/>
        <v>MEDIUM</v>
      </c>
      <c r="G79" s="3"/>
      <c r="H79" s="32">
        <f>E79*'[1]Estimates for kW-kWh'!$E$4</f>
        <v>590.50061425061426</v>
      </c>
      <c r="I79" s="33">
        <f>H79*'[1]Estimates for kW-kWh'!$H$4</f>
        <v>75.974149165206342</v>
      </c>
      <c r="J79" s="34">
        <f>H79*'[1]Estimates for kW-kWh'!$I$4</f>
        <v>98940.211351678576</v>
      </c>
      <c r="K79" s="3"/>
      <c r="L79" s="3"/>
      <c r="M79" s="18" t="s">
        <v>151</v>
      </c>
      <c r="N79" s="18"/>
      <c r="O79" s="18"/>
      <c r="P79" s="111"/>
      <c r="Q79" s="18"/>
      <c r="R79" s="18"/>
      <c r="S79" s="21">
        <v>3206301</v>
      </c>
      <c r="T79" s="21">
        <v>5482320</v>
      </c>
      <c r="U79" s="21">
        <v>4553712.3</v>
      </c>
      <c r="V79" s="21">
        <v>4737551</v>
      </c>
      <c r="W79" s="21">
        <v>5085270</v>
      </c>
      <c r="X79" s="21">
        <v>4812753</v>
      </c>
      <c r="Y79" s="21">
        <v>5479057</v>
      </c>
      <c r="Z79" s="21">
        <v>6701779</v>
      </c>
      <c r="AA79" s="21">
        <v>5739731</v>
      </c>
      <c r="AB79" s="21">
        <v>4240154</v>
      </c>
      <c r="AC79" s="31">
        <f t="shared" si="13"/>
        <v>4.1541651766973988</v>
      </c>
      <c r="AD79" s="31">
        <f t="shared" si="14"/>
        <v>7.1030333183040781</v>
      </c>
      <c r="AE79" s="31">
        <f t="shared" si="15"/>
        <v>5.8999055489046777</v>
      </c>
      <c r="AF79" s="31">
        <f t="shared" si="16"/>
        <v>6.1380916473618479</v>
      </c>
      <c r="AG79" s="31">
        <f t="shared" si="17"/>
        <v>6.5886052332903189</v>
      </c>
      <c r="AH79" s="31">
        <f t="shared" si="18"/>
        <v>6.2355252724700323</v>
      </c>
      <c r="AI79" s="31">
        <f t="shared" si="19"/>
        <v>7.0988056924599778</v>
      </c>
      <c r="AJ79" s="31">
        <f t="shared" si="20"/>
        <v>8.682995434215913</v>
      </c>
      <c r="AK79" s="31">
        <f t="shared" si="21"/>
        <v>7.4365415610731924</v>
      </c>
      <c r="AL79" s="31">
        <f t="shared" si="22"/>
        <v>5.4936514352938737</v>
      </c>
    </row>
    <row r="80" spans="1:38" ht="18.75" customHeight="1" x14ac:dyDescent="0.25">
      <c r="A80" s="17">
        <v>1206</v>
      </c>
      <c r="B80" s="3" t="s">
        <v>187</v>
      </c>
      <c r="C80" s="16">
        <v>162251</v>
      </c>
      <c r="D80" s="16"/>
      <c r="E80" s="3">
        <v>1000</v>
      </c>
      <c r="F80" s="3" t="str">
        <f t="shared" si="23"/>
        <v>MEDIUM</v>
      </c>
      <c r="G80" s="3" t="s">
        <v>17</v>
      </c>
      <c r="H80" s="32">
        <f>E80*'[1]Estimates for kW-kWh'!$E$4</f>
        <v>393.66707616707617</v>
      </c>
      <c r="I80" s="33">
        <f>H80*'[1]Estimates for kW-kWh'!$H$4</f>
        <v>50.649432776804233</v>
      </c>
      <c r="J80" s="34">
        <f>H80*'[1]Estimates for kW-kWh'!$I$4</f>
        <v>65960.140901119055</v>
      </c>
      <c r="K80" s="3"/>
      <c r="L80" s="3"/>
      <c r="M80" s="18" t="s">
        <v>188</v>
      </c>
      <c r="N80" s="18"/>
      <c r="O80" s="18"/>
      <c r="P80" s="111"/>
      <c r="Q80" s="18"/>
      <c r="R80" s="18"/>
      <c r="S80" s="21">
        <v>308700.90000000002</v>
      </c>
      <c r="T80" s="21">
        <v>797511.1</v>
      </c>
      <c r="U80" s="21">
        <v>1233869</v>
      </c>
      <c r="V80" s="21">
        <v>1348495</v>
      </c>
      <c r="W80" s="21">
        <v>1359653</v>
      </c>
      <c r="X80" s="21">
        <v>1461173</v>
      </c>
      <c r="Y80" s="21">
        <v>1333775</v>
      </c>
      <c r="Z80" s="21">
        <v>1217472</v>
      </c>
      <c r="AA80" s="21">
        <v>1195195.96</v>
      </c>
      <c r="AB80" s="21">
        <v>908902.33</v>
      </c>
      <c r="AC80" s="31">
        <f t="shared" si="13"/>
        <v>1.9026132350493989</v>
      </c>
      <c r="AD80" s="31">
        <f t="shared" si="14"/>
        <v>4.9152923556711512</v>
      </c>
      <c r="AE80" s="31">
        <f t="shared" si="15"/>
        <v>7.6046927291665378</v>
      </c>
      <c r="AF80" s="31">
        <f t="shared" si="16"/>
        <v>8.3111660328749899</v>
      </c>
      <c r="AG80" s="31">
        <f t="shared" si="17"/>
        <v>8.3799360250476109</v>
      </c>
      <c r="AH80" s="31">
        <f t="shared" si="18"/>
        <v>9.0056332472527139</v>
      </c>
      <c r="AI80" s="31">
        <f t="shared" si="19"/>
        <v>8.2204424009713346</v>
      </c>
      <c r="AJ80" s="31">
        <f t="shared" si="20"/>
        <v>7.5036332595792938</v>
      </c>
      <c r="AK80" s="31">
        <f t="shared" si="21"/>
        <v>7.3663395603108759</v>
      </c>
      <c r="AL80" s="31">
        <f t="shared" si="22"/>
        <v>5.601828833104264</v>
      </c>
    </row>
    <row r="81" spans="1:38" ht="18.75" customHeight="1" x14ac:dyDescent="0.25">
      <c r="A81" s="17">
        <v>141</v>
      </c>
      <c r="B81" s="3" t="s">
        <v>366</v>
      </c>
      <c r="C81" s="16">
        <v>157023</v>
      </c>
      <c r="D81" s="16"/>
      <c r="E81" s="3"/>
      <c r="F81" s="3" t="s">
        <v>884</v>
      </c>
      <c r="G81" s="3"/>
      <c r="H81" s="32"/>
      <c r="I81" s="33"/>
      <c r="K81" s="3"/>
      <c r="L81" s="3"/>
      <c r="M81" s="18"/>
      <c r="N81" s="18"/>
      <c r="O81" s="18"/>
      <c r="P81" s="111"/>
      <c r="Q81" s="18"/>
      <c r="R81" s="18"/>
      <c r="S81" s="21">
        <v>1197000</v>
      </c>
      <c r="T81" s="21">
        <v>981800</v>
      </c>
      <c r="U81" s="21">
        <v>518400</v>
      </c>
      <c r="V81" s="21">
        <v>523800</v>
      </c>
      <c r="W81" s="21">
        <v>834617.06400000001</v>
      </c>
      <c r="X81" s="21">
        <v>978715.1</v>
      </c>
      <c r="Y81" s="21">
        <v>1002770</v>
      </c>
      <c r="Z81" s="21">
        <v>997413</v>
      </c>
      <c r="AA81" s="21">
        <v>1002345.1</v>
      </c>
      <c r="AB81" s="21">
        <v>718494</v>
      </c>
      <c r="AC81" s="31">
        <f t="shared" si="13"/>
        <v>7.623087063678569</v>
      </c>
      <c r="AD81" s="31">
        <f t="shared" si="14"/>
        <v>6.2525872006011856</v>
      </c>
      <c r="AE81" s="31">
        <f t="shared" si="15"/>
        <v>3.3014271794577863</v>
      </c>
      <c r="AF81" s="31">
        <f t="shared" si="16"/>
        <v>3.3358170459104719</v>
      </c>
      <c r="AG81" s="31">
        <f t="shared" si="17"/>
        <v>5.3152535870541255</v>
      </c>
      <c r="AH81" s="31">
        <f t="shared" si="18"/>
        <v>6.2329410341160214</v>
      </c>
      <c r="AI81" s="31">
        <f t="shared" si="19"/>
        <v>6.3861345153257805</v>
      </c>
      <c r="AJ81" s="31">
        <f t="shared" si="20"/>
        <v>6.352018494105959</v>
      </c>
      <c r="AK81" s="31">
        <f t="shared" si="21"/>
        <v>6.3834285423154569</v>
      </c>
      <c r="AL81" s="31">
        <f t="shared" si="22"/>
        <v>4.5757245753806766</v>
      </c>
    </row>
    <row r="82" spans="1:38" ht="18.75" customHeight="1" x14ac:dyDescent="0.25">
      <c r="A82" s="17">
        <v>52</v>
      </c>
      <c r="B82" s="3" t="s">
        <v>335</v>
      </c>
      <c r="C82" s="16">
        <v>499644</v>
      </c>
      <c r="D82" s="16"/>
      <c r="E82" s="3">
        <v>1400</v>
      </c>
      <c r="F82" s="3" t="s">
        <v>884</v>
      </c>
      <c r="G82" s="3"/>
      <c r="H82" s="32"/>
      <c r="I82" s="33"/>
      <c r="K82" s="3"/>
      <c r="L82" s="3"/>
      <c r="M82" s="18"/>
      <c r="N82" s="18"/>
      <c r="O82" s="18"/>
      <c r="P82" s="111"/>
      <c r="Q82" s="18"/>
      <c r="R82" s="18"/>
      <c r="S82" s="21">
        <v>4423756</v>
      </c>
      <c r="T82" s="21">
        <v>3880643</v>
      </c>
      <c r="U82" s="21">
        <v>3450956</v>
      </c>
      <c r="V82" s="21">
        <v>3236156</v>
      </c>
      <c r="W82" s="21">
        <v>3338956</v>
      </c>
      <c r="X82" s="21">
        <v>3481156</v>
      </c>
      <c r="Y82" s="21">
        <v>3149356</v>
      </c>
      <c r="Z82" s="21">
        <v>3613254</v>
      </c>
      <c r="AA82" s="21">
        <v>3073386</v>
      </c>
      <c r="AB82" s="21">
        <v>1909137</v>
      </c>
      <c r="AC82" s="31">
        <f t="shared" si="13"/>
        <v>8.8538159169328559</v>
      </c>
      <c r="AD82" s="31">
        <f t="shared" si="14"/>
        <v>7.7668159729727568</v>
      </c>
      <c r="AE82" s="31">
        <f t="shared" si="15"/>
        <v>6.9068296627198569</v>
      </c>
      <c r="AF82" s="31">
        <f t="shared" si="16"/>
        <v>6.4769235695815421</v>
      </c>
      <c r="AG82" s="31">
        <f t="shared" si="17"/>
        <v>6.682670061083491</v>
      </c>
      <c r="AH82" s="31">
        <f t="shared" si="18"/>
        <v>6.9672726981610911</v>
      </c>
      <c r="AI82" s="31">
        <f t="shared" si="19"/>
        <v>6.3031998783133592</v>
      </c>
      <c r="AJ82" s="31">
        <f t="shared" si="20"/>
        <v>7.2316569397410957</v>
      </c>
      <c r="AK82" s="31">
        <f t="shared" si="21"/>
        <v>6.1511516199534064</v>
      </c>
      <c r="AL82" s="31">
        <f t="shared" si="22"/>
        <v>3.8209945481182603</v>
      </c>
    </row>
    <row r="83" spans="1:38" ht="18.75" customHeight="1" x14ac:dyDescent="0.25">
      <c r="A83" s="17">
        <v>84</v>
      </c>
      <c r="B83" s="3" t="s">
        <v>132</v>
      </c>
      <c r="C83" s="16">
        <v>83827</v>
      </c>
      <c r="D83" s="16"/>
      <c r="E83" s="3">
        <v>1800</v>
      </c>
      <c r="F83" s="3" t="str">
        <f>IF(E83&gt;=2000,"LARGE",IF(E83&gt;=1000,"MEDIUM",IF(E83&gt;0, "SMALL", "UNKNOWN")))</f>
        <v>MEDIUM</v>
      </c>
      <c r="G83" s="3"/>
      <c r="H83" s="32">
        <f>E83*'[1]Estimates for kW-kWh'!$E$4</f>
        <v>708.60073710073709</v>
      </c>
      <c r="I83" s="33">
        <f>H83*'[1]Estimates for kW-kWh'!$H$4</f>
        <v>91.16897899824761</v>
      </c>
      <c r="J83" s="34">
        <f>H83*'[1]Estimates for kW-kWh'!$I$4</f>
        <v>118728.25362201428</v>
      </c>
      <c r="K83" s="3"/>
      <c r="L83" s="3"/>
      <c r="M83" s="18" t="s">
        <v>133</v>
      </c>
      <c r="N83" s="18"/>
      <c r="O83" s="18"/>
      <c r="P83" s="111"/>
      <c r="Q83" s="18"/>
      <c r="R83" s="18"/>
      <c r="S83" s="29" t="s">
        <v>320</v>
      </c>
      <c r="T83" s="29" t="s">
        <v>320</v>
      </c>
      <c r="U83" s="29" t="s">
        <v>320</v>
      </c>
      <c r="V83" s="29" t="s">
        <v>320</v>
      </c>
      <c r="W83" s="29" t="s">
        <v>320</v>
      </c>
      <c r="X83" s="21">
        <v>190158</v>
      </c>
      <c r="Y83" s="21">
        <v>498200</v>
      </c>
      <c r="Z83" s="21">
        <v>149070.5</v>
      </c>
      <c r="AA83" s="21">
        <v>464727</v>
      </c>
      <c r="AB83" s="21">
        <v>450291</v>
      </c>
      <c r="AC83" s="31" t="e">
        <f t="shared" si="13"/>
        <v>#VALUE!</v>
      </c>
      <c r="AD83" s="31" t="e">
        <f t="shared" si="14"/>
        <v>#VALUE!</v>
      </c>
      <c r="AE83" s="31" t="e">
        <f t="shared" si="15"/>
        <v>#VALUE!</v>
      </c>
      <c r="AF83" s="31" t="e">
        <f t="shared" si="16"/>
        <v>#VALUE!</v>
      </c>
      <c r="AG83" s="31" t="e">
        <f t="shared" si="17"/>
        <v>#VALUE!</v>
      </c>
      <c r="AH83" s="31">
        <f t="shared" si="18"/>
        <v>2.2684576568408747</v>
      </c>
      <c r="AI83" s="31">
        <f t="shared" si="19"/>
        <v>5.9431925274672839</v>
      </c>
      <c r="AJ83" s="31">
        <f t="shared" si="20"/>
        <v>1.7783112839538573</v>
      </c>
      <c r="AK83" s="31">
        <f t="shared" si="21"/>
        <v>5.5438820427785798</v>
      </c>
      <c r="AL83" s="31">
        <f t="shared" si="22"/>
        <v>5.3716702255836424</v>
      </c>
    </row>
    <row r="84" spans="1:38" ht="18.75" customHeight="1" x14ac:dyDescent="0.25">
      <c r="A84" s="17">
        <v>61</v>
      </c>
      <c r="B84" s="3" t="s">
        <v>337</v>
      </c>
      <c r="C84" s="16">
        <v>53113</v>
      </c>
      <c r="D84" s="16"/>
      <c r="E84" s="3">
        <v>1900</v>
      </c>
      <c r="F84" s="3" t="s">
        <v>884</v>
      </c>
      <c r="G84" s="3"/>
      <c r="H84" s="32"/>
      <c r="I84" s="33"/>
      <c r="K84" s="3"/>
      <c r="L84" s="3"/>
      <c r="M84" s="18"/>
      <c r="N84" s="18"/>
      <c r="O84" s="18"/>
      <c r="P84" s="111"/>
      <c r="Q84" s="18"/>
      <c r="R84" s="18"/>
      <c r="S84" s="21">
        <v>387796</v>
      </c>
      <c r="T84" s="21">
        <v>353188</v>
      </c>
      <c r="U84" s="21">
        <v>382096</v>
      </c>
      <c r="V84" s="21">
        <v>389896</v>
      </c>
      <c r="W84" s="21">
        <v>368296</v>
      </c>
      <c r="X84" s="21">
        <v>328596</v>
      </c>
      <c r="Y84" s="21">
        <v>359996</v>
      </c>
      <c r="Z84" s="21">
        <v>305496</v>
      </c>
      <c r="AA84" s="21">
        <v>294096</v>
      </c>
      <c r="AB84" s="21">
        <v>273420</v>
      </c>
      <c r="AC84" s="31">
        <f t="shared" si="13"/>
        <v>7.3013386553197899</v>
      </c>
      <c r="AD84" s="31">
        <f t="shared" si="14"/>
        <v>6.649746766328394</v>
      </c>
      <c r="AE84" s="31">
        <f t="shared" si="15"/>
        <v>7.1940202963492927</v>
      </c>
      <c r="AF84" s="31">
        <f t="shared" si="16"/>
        <v>7.3408769980983939</v>
      </c>
      <c r="AG84" s="31">
        <f t="shared" si="17"/>
        <v>6.9341969009470379</v>
      </c>
      <c r="AH84" s="31">
        <f t="shared" si="18"/>
        <v>6.1867339446086644</v>
      </c>
      <c r="AI84" s="31">
        <f t="shared" si="19"/>
        <v>6.7779263080601737</v>
      </c>
      <c r="AJ84" s="31">
        <f t="shared" si="20"/>
        <v>5.7518121740440193</v>
      </c>
      <c r="AK84" s="31">
        <f t="shared" si="21"/>
        <v>5.537175456103026</v>
      </c>
      <c r="AL84" s="31">
        <f t="shared" si="22"/>
        <v>5.1478922297742553</v>
      </c>
    </row>
    <row r="85" spans="1:38" ht="18.75" customHeight="1" x14ac:dyDescent="0.25">
      <c r="A85" s="17">
        <v>273</v>
      </c>
      <c r="B85" s="3" t="s">
        <v>473</v>
      </c>
      <c r="C85" s="16">
        <v>110266</v>
      </c>
      <c r="D85" s="16"/>
      <c r="E85" s="3">
        <v>1500</v>
      </c>
      <c r="F85" s="3" t="str">
        <f t="shared" ref="F85:F90" si="24">IF(E85&gt;=2000,"LARGE",IF(E85&gt;=1000,"MEDIUM",IF(E85&gt;0, "SMALL", "UNKNOWN")))</f>
        <v>MEDIUM</v>
      </c>
      <c r="G85" s="3"/>
      <c r="H85" s="32">
        <f>E85*'[1]Estimates for kW-kWh'!$E$4</f>
        <v>590.50061425061426</v>
      </c>
      <c r="I85" s="33">
        <f>H85*'[1]Estimates for kW-kWh'!$H$4</f>
        <v>75.974149165206342</v>
      </c>
      <c r="J85" s="34">
        <f>H85*'[1]Estimates for kW-kWh'!$I$4</f>
        <v>98940.211351678576</v>
      </c>
      <c r="K85" s="3"/>
      <c r="L85" s="3"/>
      <c r="M85" s="18" t="s">
        <v>18</v>
      </c>
      <c r="N85" s="18"/>
      <c r="O85" s="18"/>
      <c r="P85" s="111"/>
      <c r="Q85" s="18"/>
      <c r="R85" s="18"/>
      <c r="S85" s="29" t="s">
        <v>320</v>
      </c>
      <c r="T85" s="29" t="s">
        <v>320</v>
      </c>
      <c r="U85" s="29" t="s">
        <v>320</v>
      </c>
      <c r="V85" s="29" t="s">
        <v>320</v>
      </c>
      <c r="W85" s="29" t="s">
        <v>320</v>
      </c>
      <c r="X85" s="21">
        <v>139520</v>
      </c>
      <c r="Y85" s="21">
        <v>440208</v>
      </c>
      <c r="Z85" s="21">
        <v>428112</v>
      </c>
      <c r="AA85" s="21">
        <v>448597</v>
      </c>
      <c r="AB85" s="21">
        <v>355115</v>
      </c>
      <c r="AC85" s="31" t="e">
        <f t="shared" si="13"/>
        <v>#VALUE!</v>
      </c>
      <c r="AD85" s="31" t="e">
        <f t="shared" si="14"/>
        <v>#VALUE!</v>
      </c>
      <c r="AE85" s="31" t="e">
        <f t="shared" si="15"/>
        <v>#VALUE!</v>
      </c>
      <c r="AF85" s="31" t="e">
        <f t="shared" si="16"/>
        <v>#VALUE!</v>
      </c>
      <c r="AG85" s="31" t="e">
        <f t="shared" si="17"/>
        <v>#VALUE!</v>
      </c>
      <c r="AH85" s="31">
        <f t="shared" si="18"/>
        <v>1.2653039014746159</v>
      </c>
      <c r="AI85" s="31">
        <f t="shared" si="19"/>
        <v>3.9922369542742095</v>
      </c>
      <c r="AJ85" s="31">
        <f t="shared" si="20"/>
        <v>3.8825385885041626</v>
      </c>
      <c r="AK85" s="31">
        <f t="shared" si="21"/>
        <v>4.0683166161826856</v>
      </c>
      <c r="AL85" s="31">
        <f t="shared" si="22"/>
        <v>3.2205303538715468</v>
      </c>
    </row>
    <row r="86" spans="1:38" ht="18.75" customHeight="1" x14ac:dyDescent="0.25">
      <c r="A86" s="17">
        <v>41</v>
      </c>
      <c r="B86" s="3" t="s">
        <v>148</v>
      </c>
      <c r="C86" s="16">
        <v>562532</v>
      </c>
      <c r="D86" s="16"/>
      <c r="E86" s="3">
        <v>1500</v>
      </c>
      <c r="F86" s="3" t="str">
        <f t="shared" si="24"/>
        <v>MEDIUM</v>
      </c>
      <c r="G86" s="3"/>
      <c r="H86" s="32">
        <f>E86*'[1]Estimates for kW-kWh'!$E$4</f>
        <v>590.50061425061426</v>
      </c>
      <c r="I86" s="33">
        <f>H86*'[1]Estimates for kW-kWh'!$H$4</f>
        <v>75.974149165206342</v>
      </c>
      <c r="J86" s="34">
        <f>H86*'[1]Estimates for kW-kWh'!$I$4</f>
        <v>98940.211351678576</v>
      </c>
      <c r="K86" s="3"/>
      <c r="L86" s="3"/>
      <c r="M86" s="18" t="s">
        <v>149</v>
      </c>
      <c r="N86" s="18"/>
      <c r="O86" s="18"/>
      <c r="P86" s="111"/>
      <c r="Q86" s="18"/>
      <c r="R86" s="18"/>
      <c r="S86" s="21">
        <v>4011200</v>
      </c>
      <c r="T86" s="21">
        <v>3809900</v>
      </c>
      <c r="U86" s="21">
        <v>3765800</v>
      </c>
      <c r="V86" s="21">
        <v>3628900</v>
      </c>
      <c r="W86" s="21">
        <v>2845700</v>
      </c>
      <c r="X86" s="21">
        <v>2394500</v>
      </c>
      <c r="Y86" s="21">
        <v>2284300</v>
      </c>
      <c r="Z86" s="21">
        <v>2266203</v>
      </c>
      <c r="AA86" s="21">
        <v>2283443</v>
      </c>
      <c r="AB86" s="21">
        <v>1665468</v>
      </c>
      <c r="AC86" s="31">
        <f t="shared" si="13"/>
        <v>7.130616569368498</v>
      </c>
      <c r="AD86" s="31">
        <f t="shared" si="14"/>
        <v>6.7727702601807538</v>
      </c>
      <c r="AE86" s="31">
        <f t="shared" si="15"/>
        <v>6.6943747200159276</v>
      </c>
      <c r="AF86" s="31">
        <f t="shared" si="16"/>
        <v>6.4510107869418984</v>
      </c>
      <c r="AG86" s="31">
        <f t="shared" si="17"/>
        <v>5.0587344364409494</v>
      </c>
      <c r="AH86" s="31">
        <f t="shared" si="18"/>
        <v>4.2566467329858568</v>
      </c>
      <c r="AI86" s="31">
        <f t="shared" si="19"/>
        <v>4.0607467664061776</v>
      </c>
      <c r="AJ86" s="31">
        <f t="shared" si="20"/>
        <v>4.028576152112235</v>
      </c>
      <c r="AK86" s="31">
        <f t="shared" si="21"/>
        <v>4.0592232975190745</v>
      </c>
      <c r="AL86" s="31">
        <f t="shared" si="22"/>
        <v>2.9606635711390643</v>
      </c>
    </row>
    <row r="87" spans="1:38" ht="18.75" customHeight="1" x14ac:dyDescent="0.25">
      <c r="A87" s="17">
        <v>97</v>
      </c>
      <c r="B87" s="3" t="s">
        <v>138</v>
      </c>
      <c r="C87" s="16">
        <v>115222</v>
      </c>
      <c r="D87" s="16"/>
      <c r="E87" s="3">
        <v>1700</v>
      </c>
      <c r="F87" s="3" t="str">
        <f t="shared" si="24"/>
        <v>MEDIUM</v>
      </c>
      <c r="G87" s="3"/>
      <c r="H87" s="32">
        <f>E87*'[1]Estimates for kW-kWh'!$E$4</f>
        <v>669.23402948402952</v>
      </c>
      <c r="I87" s="33">
        <f>H87*'[1]Estimates for kW-kWh'!$H$4</f>
        <v>86.104035720567197</v>
      </c>
      <c r="J87" s="34">
        <f>H87*'[1]Estimates for kW-kWh'!$I$4</f>
        <v>112132.23953190239</v>
      </c>
      <c r="K87" s="3"/>
      <c r="L87" s="3"/>
      <c r="M87" s="18"/>
      <c r="N87" s="18"/>
      <c r="O87" s="18"/>
      <c r="P87" s="111"/>
      <c r="Q87" s="18"/>
      <c r="R87" s="18"/>
      <c r="S87" s="21">
        <v>454240</v>
      </c>
      <c r="T87" s="21">
        <v>436800</v>
      </c>
      <c r="U87" s="21">
        <v>469760</v>
      </c>
      <c r="V87" s="21">
        <v>455840</v>
      </c>
      <c r="W87" s="21">
        <v>461920</v>
      </c>
      <c r="X87" s="21">
        <v>448160</v>
      </c>
      <c r="Y87" s="21">
        <v>431680</v>
      </c>
      <c r="Z87" s="21">
        <v>429600</v>
      </c>
      <c r="AA87" s="21">
        <v>452800</v>
      </c>
      <c r="AB87" s="21">
        <v>283840</v>
      </c>
      <c r="AC87" s="31">
        <f t="shared" si="13"/>
        <v>3.9423026852510805</v>
      </c>
      <c r="AD87" s="31">
        <f t="shared" si="14"/>
        <v>3.7909427019145649</v>
      </c>
      <c r="AE87" s="31">
        <f t="shared" si="15"/>
        <v>4.0769991841835758</v>
      </c>
      <c r="AF87" s="31">
        <f t="shared" si="16"/>
        <v>3.9561889222544306</v>
      </c>
      <c r="AG87" s="31">
        <f t="shared" si="17"/>
        <v>4.0089566228671609</v>
      </c>
      <c r="AH87" s="31">
        <f t="shared" si="18"/>
        <v>3.8895349846383502</v>
      </c>
      <c r="AI87" s="31">
        <f t="shared" si="19"/>
        <v>3.7465067435038448</v>
      </c>
      <c r="AJ87" s="31">
        <f t="shared" si="20"/>
        <v>3.7284546353994896</v>
      </c>
      <c r="AK87" s="31">
        <f t="shared" si="21"/>
        <v>3.9298050719480653</v>
      </c>
      <c r="AL87" s="31">
        <f t="shared" si="22"/>
        <v>2.4634184443942999</v>
      </c>
    </row>
    <row r="88" spans="1:38" ht="18.75" customHeight="1" x14ac:dyDescent="0.25">
      <c r="A88" s="17">
        <v>136</v>
      </c>
      <c r="B88" s="3" t="s">
        <v>183</v>
      </c>
      <c r="C88" s="16">
        <v>73070</v>
      </c>
      <c r="D88" s="16"/>
      <c r="E88" s="3">
        <v>1000</v>
      </c>
      <c r="F88" s="3" t="str">
        <f t="shared" si="24"/>
        <v>MEDIUM</v>
      </c>
      <c r="G88" s="3"/>
      <c r="H88" s="32">
        <f>E88*'[1]Estimates for kW-kWh'!$E$4</f>
        <v>393.66707616707617</v>
      </c>
      <c r="I88" s="33">
        <f>H88*'[1]Estimates for kW-kWh'!$H$4</f>
        <v>50.649432776804233</v>
      </c>
      <c r="J88" s="34">
        <f>H88*'[1]Estimates for kW-kWh'!$I$4</f>
        <v>65960.140901119055</v>
      </c>
      <c r="K88" s="3"/>
      <c r="L88" s="3"/>
      <c r="M88" s="18" t="s">
        <v>18</v>
      </c>
      <c r="N88" s="18"/>
      <c r="O88" s="18"/>
      <c r="P88" s="111"/>
      <c r="Q88" s="18"/>
      <c r="R88" s="18"/>
      <c r="S88" s="21">
        <v>147105</v>
      </c>
      <c r="T88" s="21">
        <v>147073</v>
      </c>
      <c r="U88" s="21">
        <v>144978</v>
      </c>
      <c r="V88" s="21">
        <v>141814</v>
      </c>
      <c r="W88" s="21">
        <v>151699</v>
      </c>
      <c r="X88" s="21">
        <v>146704</v>
      </c>
      <c r="Y88" s="21">
        <v>141178</v>
      </c>
      <c r="Z88" s="21">
        <v>142099</v>
      </c>
      <c r="AA88" s="21">
        <v>155798</v>
      </c>
      <c r="AB88" s="21">
        <v>109894</v>
      </c>
      <c r="AC88" s="31">
        <f t="shared" si="13"/>
        <v>2.0132065143013547</v>
      </c>
      <c r="AD88" s="31">
        <f t="shared" si="14"/>
        <v>2.0127685780758178</v>
      </c>
      <c r="AE88" s="31">
        <f t="shared" si="15"/>
        <v>1.9840974408101819</v>
      </c>
      <c r="AF88" s="31">
        <f t="shared" si="16"/>
        <v>1.9407964965101958</v>
      </c>
      <c r="AG88" s="31">
        <f t="shared" si="17"/>
        <v>2.0760777336800329</v>
      </c>
      <c r="AH88" s="31">
        <f t="shared" si="18"/>
        <v>2.0077186259750923</v>
      </c>
      <c r="AI88" s="31">
        <f t="shared" si="19"/>
        <v>1.9320925140276448</v>
      </c>
      <c r="AJ88" s="31">
        <f t="shared" si="20"/>
        <v>1.9446968660188859</v>
      </c>
      <c r="AK88" s="31">
        <f t="shared" si="21"/>
        <v>2.1321746270699329</v>
      </c>
      <c r="AL88" s="31">
        <f t="shared" si="22"/>
        <v>1.5039551115368825</v>
      </c>
    </row>
    <row r="89" spans="1:38" ht="18.75" customHeight="1" x14ac:dyDescent="0.25">
      <c r="A89" s="17">
        <v>32</v>
      </c>
      <c r="B89" s="3" t="s">
        <v>146</v>
      </c>
      <c r="C89" s="16">
        <v>153284</v>
      </c>
      <c r="D89" s="16"/>
      <c r="E89" s="3">
        <v>1500</v>
      </c>
      <c r="F89" s="3" t="str">
        <f t="shared" si="24"/>
        <v>MEDIUM</v>
      </c>
      <c r="G89" s="3"/>
      <c r="H89" s="32">
        <f>E89*'[1]Estimates for kW-kWh'!$E$4</f>
        <v>590.50061425061426</v>
      </c>
      <c r="I89" s="33">
        <f>H89*'[1]Estimates for kW-kWh'!$H$4</f>
        <v>75.974149165206342</v>
      </c>
      <c r="J89" s="34">
        <f>H89*'[1]Estimates for kW-kWh'!$I$4</f>
        <v>98940.211351678576</v>
      </c>
      <c r="K89" s="3"/>
      <c r="L89" s="3"/>
      <c r="M89" s="18" t="s">
        <v>147</v>
      </c>
      <c r="N89" s="18"/>
      <c r="O89" s="18"/>
      <c r="P89" s="111"/>
      <c r="Q89" s="18"/>
      <c r="R89" s="18"/>
      <c r="S89" s="21">
        <v>1679868</v>
      </c>
      <c r="T89" s="21">
        <v>1657640</v>
      </c>
      <c r="U89" s="21">
        <v>1606384</v>
      </c>
      <c r="V89" s="21">
        <v>1468468</v>
      </c>
      <c r="W89" s="21">
        <v>1205328</v>
      </c>
      <c r="X89" s="21">
        <v>1142968</v>
      </c>
      <c r="Y89" s="21">
        <v>1084688</v>
      </c>
      <c r="Z89" s="21">
        <v>371870</v>
      </c>
      <c r="AA89" s="21">
        <v>193294</v>
      </c>
      <c r="AB89" s="21">
        <v>566371</v>
      </c>
      <c r="AC89" s="31">
        <f t="shared" si="13"/>
        <v>10.959186868818664</v>
      </c>
      <c r="AD89" s="31">
        <f t="shared" si="14"/>
        <v>10.814174995433314</v>
      </c>
      <c r="AE89" s="31">
        <f t="shared" si="15"/>
        <v>10.479789149552465</v>
      </c>
      <c r="AF89" s="31">
        <f t="shared" si="16"/>
        <v>9.5800474935414002</v>
      </c>
      <c r="AG89" s="31">
        <f t="shared" si="17"/>
        <v>7.8633647347407427</v>
      </c>
      <c r="AH89" s="31">
        <f t="shared" si="18"/>
        <v>7.4565381905482635</v>
      </c>
      <c r="AI89" s="31">
        <f t="shared" si="19"/>
        <v>7.0763289058218728</v>
      </c>
      <c r="AJ89" s="31">
        <f t="shared" si="20"/>
        <v>2.4260196758957231</v>
      </c>
      <c r="AK89" s="31">
        <f t="shared" si="21"/>
        <v>1.2610187625583884</v>
      </c>
      <c r="AL89" s="31">
        <f t="shared" si="22"/>
        <v>3.6949127110461628</v>
      </c>
    </row>
    <row r="90" spans="1:38" ht="18.75" customHeight="1" x14ac:dyDescent="0.25">
      <c r="A90" s="17">
        <v>71</v>
      </c>
      <c r="B90" s="3" t="s">
        <v>167</v>
      </c>
      <c r="C90" s="16">
        <v>27525</v>
      </c>
      <c r="D90" s="16"/>
      <c r="E90" s="3">
        <v>1200</v>
      </c>
      <c r="F90" s="3" t="str">
        <f t="shared" si="24"/>
        <v>MEDIUM</v>
      </c>
      <c r="G90" s="3"/>
      <c r="H90" s="32">
        <f>E90*'[1]Estimates for kW-kWh'!$E$4</f>
        <v>472.40049140049143</v>
      </c>
      <c r="I90" s="33">
        <f>H90*'[1]Estimates for kW-kWh'!$H$4</f>
        <v>60.77931933216508</v>
      </c>
      <c r="J90" s="34">
        <f>H90*'[1]Estimates for kW-kWh'!$I$4</f>
        <v>79152.169081342858</v>
      </c>
      <c r="K90" s="3"/>
      <c r="L90" s="3"/>
      <c r="M90" s="18" t="s">
        <v>18</v>
      </c>
      <c r="N90" s="18"/>
      <c r="O90" s="18"/>
      <c r="P90" s="111"/>
      <c r="Q90" s="18"/>
      <c r="R90" s="18"/>
      <c r="S90" s="29" t="s">
        <v>320</v>
      </c>
      <c r="T90" s="21">
        <v>40</v>
      </c>
      <c r="U90" s="21">
        <v>190</v>
      </c>
      <c r="V90" s="21">
        <v>158</v>
      </c>
      <c r="W90" s="21">
        <v>155</v>
      </c>
      <c r="X90" s="21">
        <v>148</v>
      </c>
      <c r="Y90" s="21">
        <v>130</v>
      </c>
      <c r="Z90" s="21">
        <v>125</v>
      </c>
      <c r="AA90" s="21">
        <v>123</v>
      </c>
      <c r="AB90" s="21">
        <v>90</v>
      </c>
      <c r="AC90" s="31" t="e">
        <f t="shared" si="13"/>
        <v>#VALUE!</v>
      </c>
      <c r="AD90" s="31">
        <f t="shared" si="14"/>
        <v>1.4532243415077202E-3</v>
      </c>
      <c r="AE90" s="31">
        <f t="shared" si="15"/>
        <v>6.9028156221616708E-3</v>
      </c>
      <c r="AF90" s="31">
        <f t="shared" si="16"/>
        <v>5.7402361489554948E-3</v>
      </c>
      <c r="AG90" s="31">
        <f t="shared" si="17"/>
        <v>5.6312443233424159E-3</v>
      </c>
      <c r="AH90" s="31">
        <f t="shared" si="18"/>
        <v>5.3769300635785645E-3</v>
      </c>
      <c r="AI90" s="31">
        <f t="shared" si="19"/>
        <v>4.7229791099000912E-3</v>
      </c>
      <c r="AJ90" s="31">
        <f t="shared" si="20"/>
        <v>4.5413260672116261E-3</v>
      </c>
      <c r="AK90" s="31">
        <f t="shared" si="21"/>
        <v>4.4686648501362398E-3</v>
      </c>
      <c r="AL90" s="31">
        <f t="shared" si="22"/>
        <v>3.2697547683923707E-3</v>
      </c>
    </row>
    <row r="91" spans="1:38" ht="18.75" customHeight="1" x14ac:dyDescent="0.25">
      <c r="A91" s="13">
        <v>532</v>
      </c>
      <c r="B91" s="5" t="s">
        <v>522</v>
      </c>
      <c r="C91" s="14">
        <v>26000</v>
      </c>
      <c r="D91" s="14"/>
      <c r="E91" s="2"/>
      <c r="F91" s="2" t="s">
        <v>885</v>
      </c>
      <c r="G91" s="2"/>
      <c r="H91" s="35"/>
      <c r="I91" s="36"/>
      <c r="J91" s="37"/>
      <c r="K91" s="2"/>
      <c r="L91" s="2"/>
      <c r="M91" s="38"/>
      <c r="N91" s="38"/>
      <c r="O91" s="38"/>
      <c r="P91" s="39"/>
      <c r="Q91" s="38"/>
      <c r="R91" s="38"/>
      <c r="S91" s="20">
        <v>241447</v>
      </c>
      <c r="T91" s="20">
        <v>216410</v>
      </c>
      <c r="U91" s="20">
        <v>142172</v>
      </c>
      <c r="V91" s="20">
        <v>62690</v>
      </c>
      <c r="W91" s="22" t="s">
        <v>320</v>
      </c>
      <c r="X91" s="22" t="s">
        <v>320</v>
      </c>
      <c r="Y91" s="22" t="s">
        <v>320</v>
      </c>
      <c r="Z91" s="22" t="s">
        <v>320</v>
      </c>
      <c r="AA91" s="22" t="s">
        <v>320</v>
      </c>
      <c r="AB91" s="22" t="s">
        <v>320</v>
      </c>
      <c r="AC91" s="31">
        <f t="shared" si="13"/>
        <v>9.2864230769230769</v>
      </c>
      <c r="AD91" s="31">
        <f t="shared" si="14"/>
        <v>8.3234615384615385</v>
      </c>
      <c r="AE91" s="31">
        <f t="shared" si="15"/>
        <v>5.4681538461538466</v>
      </c>
      <c r="AF91" s="31">
        <f t="shared" si="16"/>
        <v>2.4111538461538462</v>
      </c>
      <c r="AG91" s="31" t="e">
        <f t="shared" si="17"/>
        <v>#VALUE!</v>
      </c>
      <c r="AH91" s="31" t="e">
        <f t="shared" si="18"/>
        <v>#VALUE!</v>
      </c>
      <c r="AI91" s="31" t="e">
        <f t="shared" si="19"/>
        <v>#VALUE!</v>
      </c>
      <c r="AJ91" s="31" t="e">
        <f t="shared" si="20"/>
        <v>#VALUE!</v>
      </c>
      <c r="AK91" s="31" t="e">
        <f t="shared" si="21"/>
        <v>#VALUE!</v>
      </c>
      <c r="AL91" s="31" t="e">
        <f t="shared" si="22"/>
        <v>#VALUE!</v>
      </c>
    </row>
    <row r="92" spans="1:38" ht="18.75" customHeight="1" x14ac:dyDescent="0.25">
      <c r="A92" s="17">
        <v>139</v>
      </c>
      <c r="B92" s="3" t="s">
        <v>364</v>
      </c>
      <c r="C92" s="16">
        <v>4050</v>
      </c>
      <c r="D92" s="16"/>
      <c r="E92" s="3"/>
      <c r="F92" s="2" t="s">
        <v>885</v>
      </c>
      <c r="G92" s="3"/>
      <c r="H92" s="32"/>
      <c r="I92" s="33"/>
      <c r="K92" s="3"/>
      <c r="L92" s="3"/>
      <c r="M92" s="18"/>
      <c r="N92" s="18"/>
      <c r="O92" s="18"/>
      <c r="P92" s="111"/>
      <c r="Q92" s="18"/>
      <c r="R92" s="18"/>
      <c r="S92" s="20">
        <v>42957</v>
      </c>
      <c r="T92" s="20">
        <v>24421</v>
      </c>
      <c r="U92" s="20">
        <v>14884</v>
      </c>
      <c r="V92" s="20">
        <v>4664</v>
      </c>
      <c r="W92" s="20">
        <v>2440</v>
      </c>
      <c r="X92" s="22" t="s">
        <v>320</v>
      </c>
      <c r="Y92" s="22" t="s">
        <v>320</v>
      </c>
      <c r="Z92" s="22" t="s">
        <v>320</v>
      </c>
      <c r="AA92" s="22" t="s">
        <v>320</v>
      </c>
      <c r="AB92" s="22" t="s">
        <v>320</v>
      </c>
      <c r="AC92" s="31">
        <f t="shared" si="13"/>
        <v>10.606666666666667</v>
      </c>
      <c r="AD92" s="31">
        <f t="shared" si="14"/>
        <v>6.0298765432098769</v>
      </c>
      <c r="AE92" s="31">
        <f t="shared" si="15"/>
        <v>3.6750617283950615</v>
      </c>
      <c r="AF92" s="31">
        <f t="shared" si="16"/>
        <v>1.1516049382716049</v>
      </c>
      <c r="AG92" s="31">
        <f t="shared" si="17"/>
        <v>0.60246913580246919</v>
      </c>
      <c r="AH92" s="31" t="e">
        <f t="shared" si="18"/>
        <v>#VALUE!</v>
      </c>
      <c r="AI92" s="31" t="e">
        <f t="shared" si="19"/>
        <v>#VALUE!</v>
      </c>
      <c r="AJ92" s="31" t="e">
        <f t="shared" si="20"/>
        <v>#VALUE!</v>
      </c>
      <c r="AK92" s="31" t="e">
        <f t="shared" si="21"/>
        <v>#VALUE!</v>
      </c>
      <c r="AL92" s="31" t="e">
        <f t="shared" si="22"/>
        <v>#VALUE!</v>
      </c>
    </row>
    <row r="93" spans="1:38" ht="18.75" customHeight="1" x14ac:dyDescent="0.25">
      <c r="A93" s="17">
        <v>205</v>
      </c>
      <c r="B93" s="3" t="s">
        <v>395</v>
      </c>
      <c r="C93" s="16">
        <v>8015</v>
      </c>
      <c r="D93" s="16"/>
      <c r="E93" s="3"/>
      <c r="F93" s="2" t="s">
        <v>885</v>
      </c>
      <c r="G93" s="3"/>
      <c r="H93" s="32"/>
      <c r="I93" s="33"/>
      <c r="K93" s="3"/>
      <c r="L93" s="3"/>
      <c r="M93" s="18"/>
      <c r="N93" s="18"/>
      <c r="O93" s="18"/>
      <c r="P93" s="111"/>
      <c r="Q93" s="18"/>
      <c r="R93" s="18"/>
      <c r="S93" s="20">
        <v>67147</v>
      </c>
      <c r="T93" s="20">
        <v>54471</v>
      </c>
      <c r="U93" s="20">
        <v>48352</v>
      </c>
      <c r="V93" s="20">
        <v>51998</v>
      </c>
      <c r="W93" s="20">
        <v>50557</v>
      </c>
      <c r="X93" s="20">
        <v>36725</v>
      </c>
      <c r="Y93" s="20">
        <v>2169</v>
      </c>
      <c r="Z93" s="22" t="s">
        <v>320</v>
      </c>
      <c r="AA93" s="22" t="s">
        <v>320</v>
      </c>
      <c r="AB93" s="22" t="s">
        <v>320</v>
      </c>
      <c r="AC93" s="31">
        <f t="shared" si="13"/>
        <v>8.3776668746101066</v>
      </c>
      <c r="AD93" s="31">
        <f t="shared" si="14"/>
        <v>6.7961322520274488</v>
      </c>
      <c r="AE93" s="31">
        <f t="shared" si="15"/>
        <v>6.0326887086712411</v>
      </c>
      <c r="AF93" s="31">
        <f t="shared" si="16"/>
        <v>6.4875857766687464</v>
      </c>
      <c r="AG93" s="31">
        <f t="shared" si="17"/>
        <v>6.3077978789769187</v>
      </c>
      <c r="AH93" s="31">
        <f t="shared" si="18"/>
        <v>4.58203368683718</v>
      </c>
      <c r="AI93" s="31">
        <f t="shared" si="19"/>
        <v>0.27061759201497193</v>
      </c>
      <c r="AJ93" s="31" t="e">
        <f t="shared" si="20"/>
        <v>#VALUE!</v>
      </c>
      <c r="AK93" s="31" t="e">
        <f t="shared" si="21"/>
        <v>#VALUE!</v>
      </c>
      <c r="AL93" s="31" t="e">
        <f t="shared" si="22"/>
        <v>#VALUE!</v>
      </c>
    </row>
    <row r="94" spans="1:38" ht="18.75" customHeight="1" x14ac:dyDescent="0.25">
      <c r="A94" s="24">
        <v>335</v>
      </c>
      <c r="B94" s="5" t="s">
        <v>466</v>
      </c>
      <c r="C94" s="14">
        <v>16436</v>
      </c>
      <c r="D94" s="14"/>
      <c r="E94" s="2"/>
      <c r="F94" s="2" t="s">
        <v>885</v>
      </c>
      <c r="G94" s="2"/>
      <c r="H94" s="35"/>
      <c r="I94" s="36"/>
      <c r="J94" s="37"/>
      <c r="K94" s="2"/>
      <c r="L94" s="2"/>
      <c r="M94" s="38"/>
      <c r="N94" s="38"/>
      <c r="O94" s="38"/>
      <c r="P94" s="39"/>
      <c r="Q94" s="38"/>
      <c r="R94" s="38"/>
      <c r="S94" s="20">
        <v>246020</v>
      </c>
      <c r="T94" s="20">
        <v>244337</v>
      </c>
      <c r="U94" s="20">
        <v>227358</v>
      </c>
      <c r="V94" s="20">
        <v>107105</v>
      </c>
      <c r="W94" s="20">
        <v>144020</v>
      </c>
      <c r="X94" s="20">
        <v>123940</v>
      </c>
      <c r="Y94" s="20">
        <v>10985</v>
      </c>
      <c r="Z94" s="22" t="s">
        <v>320</v>
      </c>
      <c r="AA94" s="22" t="s">
        <v>320</v>
      </c>
      <c r="AB94" s="22" t="s">
        <v>320</v>
      </c>
      <c r="AC94" s="31">
        <f t="shared" si="13"/>
        <v>14.968362131905574</v>
      </c>
      <c r="AD94" s="31">
        <f t="shared" si="14"/>
        <v>14.86596495497688</v>
      </c>
      <c r="AE94" s="31">
        <f t="shared" si="15"/>
        <v>13.832927719639814</v>
      </c>
      <c r="AF94" s="31">
        <f t="shared" si="16"/>
        <v>6.5164881966415189</v>
      </c>
      <c r="AG94" s="31">
        <f t="shared" si="17"/>
        <v>8.7624726210756876</v>
      </c>
      <c r="AH94" s="31">
        <f t="shared" si="18"/>
        <v>7.5407641761985884</v>
      </c>
      <c r="AI94" s="31">
        <f t="shared" si="19"/>
        <v>0.66834996349476761</v>
      </c>
      <c r="AJ94" s="31" t="e">
        <f t="shared" si="20"/>
        <v>#VALUE!</v>
      </c>
      <c r="AK94" s="31" t="e">
        <f t="shared" si="21"/>
        <v>#VALUE!</v>
      </c>
      <c r="AL94" s="31" t="e">
        <f t="shared" si="22"/>
        <v>#VALUE!</v>
      </c>
    </row>
    <row r="95" spans="1:38" ht="18.75" customHeight="1" x14ac:dyDescent="0.25">
      <c r="A95" s="17">
        <v>267</v>
      </c>
      <c r="B95" s="3" t="s">
        <v>298</v>
      </c>
      <c r="C95" s="1"/>
      <c r="D95" s="1"/>
      <c r="E95" s="3">
        <v>150</v>
      </c>
      <c r="F95" s="3" t="str">
        <f>IF(E95&gt;=2000,"LARGE",IF(E95&gt;=1000,"MEDIUM",IF(E95&gt;0, "SMALL", "UNKNOWN")))</f>
        <v>SMALL</v>
      </c>
      <c r="G95" s="3"/>
      <c r="H95" s="32">
        <f>E95*'[1]Estimates for kW-kWh'!$E$4</f>
        <v>59.050061425061429</v>
      </c>
      <c r="I95" s="33">
        <f>H95*'[1]Estimates for kW-kWh'!$H$4</f>
        <v>7.5974149165206351</v>
      </c>
      <c r="J95" s="34">
        <f>H95*'[1]Estimates for kW-kWh'!$I$4</f>
        <v>9894.0211351678572</v>
      </c>
      <c r="K95" s="3"/>
      <c r="L95" s="3"/>
      <c r="M95" s="18" t="s">
        <v>18</v>
      </c>
      <c r="N95" s="18"/>
      <c r="O95" s="18"/>
      <c r="P95" s="111"/>
      <c r="Q95" s="18"/>
      <c r="R95" s="18"/>
      <c r="S95" s="3"/>
      <c r="T95" s="3"/>
      <c r="U95" s="3"/>
      <c r="V95" s="3"/>
      <c r="W95" s="3"/>
      <c r="X95" s="3"/>
      <c r="Y95" s="3"/>
      <c r="Z95" s="3"/>
      <c r="AA95" s="3"/>
      <c r="AB95" s="3"/>
      <c r="AC95" s="31" t="e">
        <f t="shared" si="13"/>
        <v>#DIV/0!</v>
      </c>
      <c r="AD95" s="31" t="e">
        <f t="shared" si="14"/>
        <v>#DIV/0!</v>
      </c>
      <c r="AE95" s="31" t="e">
        <f t="shared" si="15"/>
        <v>#DIV/0!</v>
      </c>
      <c r="AF95" s="31" t="e">
        <f t="shared" si="16"/>
        <v>#DIV/0!</v>
      </c>
      <c r="AG95" s="31" t="e">
        <f t="shared" si="17"/>
        <v>#DIV/0!</v>
      </c>
      <c r="AH95" s="31" t="e">
        <f t="shared" si="18"/>
        <v>#DIV/0!</v>
      </c>
      <c r="AI95" s="31" t="e">
        <f t="shared" si="19"/>
        <v>#DIV/0!</v>
      </c>
      <c r="AJ95" s="31" t="e">
        <f t="shared" si="20"/>
        <v>#DIV/0!</v>
      </c>
      <c r="AK95" s="31" t="e">
        <f t="shared" si="21"/>
        <v>#DIV/0!</v>
      </c>
      <c r="AL95" s="31" t="e">
        <f t="shared" si="22"/>
        <v>#DIV/0!</v>
      </c>
    </row>
    <row r="96" spans="1:38" ht="18.75" customHeight="1" x14ac:dyDescent="0.25">
      <c r="A96" s="17">
        <v>859</v>
      </c>
      <c r="B96" s="3" t="s">
        <v>639</v>
      </c>
      <c r="C96" s="16">
        <v>11761</v>
      </c>
      <c r="D96" s="16"/>
      <c r="E96" s="3"/>
      <c r="F96" s="2" t="s">
        <v>885</v>
      </c>
      <c r="G96" s="3"/>
      <c r="H96" s="32"/>
      <c r="I96" s="33"/>
      <c r="K96" s="3"/>
      <c r="L96" s="3"/>
      <c r="M96" s="18"/>
      <c r="N96" s="18"/>
      <c r="O96" s="18"/>
      <c r="P96" s="111"/>
      <c r="Q96" s="18"/>
      <c r="R96" s="18"/>
      <c r="S96" s="20">
        <v>30539</v>
      </c>
      <c r="T96" s="20">
        <v>30507</v>
      </c>
      <c r="U96" s="20">
        <v>33102</v>
      </c>
      <c r="V96" s="20">
        <v>35275</v>
      </c>
      <c r="W96" s="20">
        <v>10427</v>
      </c>
      <c r="X96" s="22" t="s">
        <v>320</v>
      </c>
      <c r="Y96" s="22" t="s">
        <v>320</v>
      </c>
      <c r="Z96" s="22" t="s">
        <v>320</v>
      </c>
      <c r="AA96" s="22" t="s">
        <v>320</v>
      </c>
      <c r="AB96" s="22" t="s">
        <v>320</v>
      </c>
      <c r="AC96" s="31">
        <f t="shared" si="13"/>
        <v>2.5966329393759033</v>
      </c>
      <c r="AD96" s="31">
        <f t="shared" si="14"/>
        <v>2.5939120823059265</v>
      </c>
      <c r="AE96" s="31">
        <f t="shared" si="15"/>
        <v>2.814556585324377</v>
      </c>
      <c r="AF96" s="31">
        <f t="shared" si="16"/>
        <v>2.9993197857325056</v>
      </c>
      <c r="AG96" s="31">
        <f t="shared" si="17"/>
        <v>0.88657427089533203</v>
      </c>
      <c r="AH96" s="31" t="e">
        <f t="shared" si="18"/>
        <v>#VALUE!</v>
      </c>
      <c r="AI96" s="31" t="e">
        <f t="shared" si="19"/>
        <v>#VALUE!</v>
      </c>
      <c r="AJ96" s="31" t="e">
        <f t="shared" si="20"/>
        <v>#VALUE!</v>
      </c>
      <c r="AK96" s="31" t="e">
        <f t="shared" si="21"/>
        <v>#VALUE!</v>
      </c>
      <c r="AL96" s="31" t="e">
        <f t="shared" si="22"/>
        <v>#VALUE!</v>
      </c>
    </row>
    <row r="97" spans="1:38" s="2" customFormat="1" ht="18.75" customHeight="1" x14ac:dyDescent="0.25">
      <c r="A97" s="17">
        <v>294</v>
      </c>
      <c r="B97" s="3" t="s">
        <v>441</v>
      </c>
      <c r="C97" s="16">
        <v>11055</v>
      </c>
      <c r="D97" s="16"/>
      <c r="E97" s="3"/>
      <c r="F97" s="2" t="s">
        <v>885</v>
      </c>
      <c r="G97" s="3"/>
      <c r="H97" s="32"/>
      <c r="I97" s="33"/>
      <c r="J97" s="34"/>
      <c r="K97" s="3"/>
      <c r="L97" s="3"/>
      <c r="M97" s="18"/>
      <c r="N97" s="18"/>
      <c r="O97" s="18"/>
      <c r="P97" s="111"/>
      <c r="Q97" s="18"/>
      <c r="R97" s="18"/>
      <c r="S97" s="20">
        <v>378080</v>
      </c>
      <c r="T97" s="20">
        <v>378400</v>
      </c>
      <c r="U97" s="20">
        <v>403444.99</v>
      </c>
      <c r="V97" s="20">
        <v>113501.99</v>
      </c>
      <c r="W97" s="22" t="s">
        <v>320</v>
      </c>
      <c r="X97" s="22" t="s">
        <v>320</v>
      </c>
      <c r="Y97" s="22" t="s">
        <v>320</v>
      </c>
      <c r="Z97" s="22" t="s">
        <v>320</v>
      </c>
      <c r="AA97" s="22" t="s">
        <v>320</v>
      </c>
      <c r="AB97" s="22" t="s">
        <v>320</v>
      </c>
      <c r="AC97" s="31">
        <f t="shared" si="13"/>
        <v>34.199909543193122</v>
      </c>
      <c r="AD97" s="31">
        <f t="shared" si="14"/>
        <v>34.228855721393032</v>
      </c>
      <c r="AE97" s="31">
        <f t="shared" si="15"/>
        <v>36.494345545002261</v>
      </c>
      <c r="AF97" s="31">
        <f t="shared" si="16"/>
        <v>10.267027589326098</v>
      </c>
      <c r="AG97" s="31" t="e">
        <f t="shared" si="17"/>
        <v>#VALUE!</v>
      </c>
      <c r="AH97" s="31" t="e">
        <f t="shared" si="18"/>
        <v>#VALUE!</v>
      </c>
      <c r="AI97" s="31" t="e">
        <f t="shared" si="19"/>
        <v>#VALUE!</v>
      </c>
      <c r="AJ97" s="31" t="e">
        <f t="shared" si="20"/>
        <v>#VALUE!</v>
      </c>
      <c r="AK97" s="31" t="e">
        <f t="shared" si="21"/>
        <v>#VALUE!</v>
      </c>
      <c r="AL97" s="31" t="e">
        <f t="shared" si="22"/>
        <v>#VALUE!</v>
      </c>
    </row>
    <row r="98" spans="1:38" ht="18.75" customHeight="1" x14ac:dyDescent="0.25">
      <c r="A98" s="17">
        <v>182</v>
      </c>
      <c r="B98" s="3" t="s">
        <v>390</v>
      </c>
      <c r="C98" s="16">
        <v>5068</v>
      </c>
      <c r="D98" s="16"/>
      <c r="E98" s="3"/>
      <c r="F98" s="2" t="s">
        <v>885</v>
      </c>
      <c r="G98" s="3"/>
      <c r="H98" s="32"/>
      <c r="I98" s="33"/>
      <c r="K98" s="3"/>
      <c r="L98" s="3"/>
      <c r="M98" s="18"/>
      <c r="N98" s="18"/>
      <c r="O98" s="18"/>
      <c r="P98" s="111"/>
      <c r="Q98" s="18"/>
      <c r="R98" s="18"/>
      <c r="S98" s="20">
        <v>58600</v>
      </c>
      <c r="T98" s="20">
        <v>53500</v>
      </c>
      <c r="U98" s="20">
        <v>41900</v>
      </c>
      <c r="V98" s="20">
        <v>65000</v>
      </c>
      <c r="W98" s="20">
        <v>79400</v>
      </c>
      <c r="X98" s="22" t="s">
        <v>320</v>
      </c>
      <c r="Y98" s="22" t="s">
        <v>320</v>
      </c>
      <c r="Z98" s="22" t="s">
        <v>320</v>
      </c>
      <c r="AA98" s="22" t="s">
        <v>320</v>
      </c>
      <c r="AB98" s="22" t="s">
        <v>320</v>
      </c>
      <c r="AC98" s="31">
        <f t="shared" si="13"/>
        <v>11.562746645619574</v>
      </c>
      <c r="AD98" s="31">
        <f t="shared" si="14"/>
        <v>10.556432517758484</v>
      </c>
      <c r="AE98" s="31">
        <f t="shared" si="15"/>
        <v>8.2675611681136552</v>
      </c>
      <c r="AF98" s="31">
        <f t="shared" si="16"/>
        <v>12.825572217837411</v>
      </c>
      <c r="AG98" s="31">
        <f t="shared" si="17"/>
        <v>15.666929755327546</v>
      </c>
      <c r="AH98" s="31" t="e">
        <f t="shared" si="18"/>
        <v>#VALUE!</v>
      </c>
      <c r="AI98" s="31" t="e">
        <f t="shared" si="19"/>
        <v>#VALUE!</v>
      </c>
      <c r="AJ98" s="31" t="e">
        <f t="shared" si="20"/>
        <v>#VALUE!</v>
      </c>
      <c r="AK98" s="31" t="e">
        <f t="shared" si="21"/>
        <v>#VALUE!</v>
      </c>
      <c r="AL98" s="31" t="e">
        <f t="shared" si="22"/>
        <v>#VALUE!</v>
      </c>
    </row>
    <row r="99" spans="1:38" ht="18.75" customHeight="1" x14ac:dyDescent="0.25">
      <c r="A99" s="17">
        <v>992</v>
      </c>
      <c r="B99" s="3" t="s">
        <v>758</v>
      </c>
      <c r="C99" s="16">
        <v>3600</v>
      </c>
      <c r="D99" s="16"/>
      <c r="E99" s="3"/>
      <c r="F99" s="2" t="s">
        <v>885</v>
      </c>
      <c r="G99" s="3"/>
      <c r="H99" s="32"/>
      <c r="I99" s="33"/>
      <c r="K99" s="3"/>
      <c r="L99" s="3"/>
      <c r="M99" s="18"/>
      <c r="N99" s="18"/>
      <c r="O99" s="18"/>
      <c r="P99" s="111"/>
      <c r="Q99" s="18"/>
      <c r="R99" s="18"/>
      <c r="S99" s="20">
        <v>12433</v>
      </c>
      <c r="T99" s="20">
        <v>2514</v>
      </c>
      <c r="U99" s="20">
        <v>1506</v>
      </c>
      <c r="V99" s="23">
        <v>0</v>
      </c>
      <c r="W99" s="22" t="s">
        <v>320</v>
      </c>
      <c r="X99" s="22" t="s">
        <v>320</v>
      </c>
      <c r="Y99" s="22" t="s">
        <v>320</v>
      </c>
      <c r="Z99" s="22" t="s">
        <v>320</v>
      </c>
      <c r="AA99" s="22" t="s">
        <v>320</v>
      </c>
      <c r="AB99" s="22" t="s">
        <v>320</v>
      </c>
      <c r="AC99" s="31">
        <f t="shared" si="13"/>
        <v>3.453611111111111</v>
      </c>
      <c r="AD99" s="31">
        <f t="shared" si="14"/>
        <v>0.69833333333333336</v>
      </c>
      <c r="AE99" s="31">
        <f t="shared" si="15"/>
        <v>0.41833333333333333</v>
      </c>
      <c r="AF99" s="31">
        <f t="shared" si="16"/>
        <v>0</v>
      </c>
      <c r="AG99" s="31" t="e">
        <f t="shared" si="17"/>
        <v>#VALUE!</v>
      </c>
      <c r="AH99" s="31" t="e">
        <f t="shared" si="18"/>
        <v>#VALUE!</v>
      </c>
      <c r="AI99" s="31" t="e">
        <f t="shared" si="19"/>
        <v>#VALUE!</v>
      </c>
      <c r="AJ99" s="31" t="e">
        <f t="shared" si="20"/>
        <v>#VALUE!</v>
      </c>
      <c r="AK99" s="31" t="e">
        <f t="shared" si="21"/>
        <v>#VALUE!</v>
      </c>
      <c r="AL99" s="31" t="e">
        <f t="shared" si="22"/>
        <v>#VALUE!</v>
      </c>
    </row>
    <row r="100" spans="1:38" ht="18.75" customHeight="1" x14ac:dyDescent="0.25">
      <c r="A100" s="24">
        <v>355</v>
      </c>
      <c r="B100" s="5" t="s">
        <v>485</v>
      </c>
      <c r="C100" s="14">
        <v>19972</v>
      </c>
      <c r="D100" s="14"/>
      <c r="E100" s="5"/>
      <c r="F100" s="2" t="s">
        <v>885</v>
      </c>
      <c r="G100" s="2"/>
      <c r="H100" s="35"/>
      <c r="I100" s="36"/>
      <c r="J100" s="37"/>
      <c r="K100" s="2"/>
      <c r="L100" s="2"/>
      <c r="M100" s="38"/>
      <c r="N100" s="38"/>
      <c r="O100" s="38"/>
      <c r="P100" s="39"/>
      <c r="Q100" s="38"/>
      <c r="R100" s="38"/>
      <c r="S100" s="20">
        <v>148088</v>
      </c>
      <c r="T100" s="20">
        <v>127907</v>
      </c>
      <c r="U100" s="20">
        <v>1579</v>
      </c>
      <c r="V100" s="22" t="s">
        <v>320</v>
      </c>
      <c r="W100" s="22" t="s">
        <v>320</v>
      </c>
      <c r="X100" s="22" t="s">
        <v>320</v>
      </c>
      <c r="Y100" s="22" t="s">
        <v>320</v>
      </c>
      <c r="Z100" s="22" t="s">
        <v>320</v>
      </c>
      <c r="AA100" s="22" t="s">
        <v>320</v>
      </c>
      <c r="AB100" s="22" t="s">
        <v>320</v>
      </c>
      <c r="AC100" s="31">
        <f t="shared" si="13"/>
        <v>7.4147806929701581</v>
      </c>
      <c r="AD100" s="31">
        <f t="shared" si="14"/>
        <v>6.4043160424594436</v>
      </c>
      <c r="AE100" s="31">
        <f t="shared" si="15"/>
        <v>7.9060684958942515E-2</v>
      </c>
      <c r="AF100" s="31" t="e">
        <f t="shared" si="16"/>
        <v>#VALUE!</v>
      </c>
      <c r="AG100" s="31" t="e">
        <f t="shared" si="17"/>
        <v>#VALUE!</v>
      </c>
      <c r="AH100" s="31" t="e">
        <f t="shared" si="18"/>
        <v>#VALUE!</v>
      </c>
      <c r="AI100" s="31" t="e">
        <f t="shared" si="19"/>
        <v>#VALUE!</v>
      </c>
      <c r="AJ100" s="31" t="e">
        <f t="shared" si="20"/>
        <v>#VALUE!</v>
      </c>
      <c r="AK100" s="31" t="e">
        <f t="shared" si="21"/>
        <v>#VALUE!</v>
      </c>
      <c r="AL100" s="31" t="e">
        <f t="shared" si="22"/>
        <v>#VALUE!</v>
      </c>
    </row>
    <row r="101" spans="1:38" ht="18.75" customHeight="1" x14ac:dyDescent="0.25">
      <c r="A101" s="17">
        <v>276</v>
      </c>
      <c r="B101" s="3" t="s">
        <v>431</v>
      </c>
      <c r="C101" s="16">
        <v>4311</v>
      </c>
      <c r="D101" s="16"/>
      <c r="E101" s="3"/>
      <c r="F101" s="2" t="s">
        <v>885</v>
      </c>
      <c r="G101" s="3"/>
      <c r="H101" s="32"/>
      <c r="I101" s="33"/>
      <c r="K101" s="3"/>
      <c r="L101" s="3"/>
      <c r="M101" s="18"/>
      <c r="N101" s="18"/>
      <c r="O101" s="18"/>
      <c r="P101" s="111"/>
      <c r="Q101" s="18"/>
      <c r="R101" s="18"/>
      <c r="S101" s="20">
        <v>8202650</v>
      </c>
      <c r="T101" s="20">
        <v>6116310</v>
      </c>
      <c r="U101" s="20">
        <v>4509500</v>
      </c>
      <c r="V101" s="20">
        <v>6357210</v>
      </c>
      <c r="W101" s="20">
        <v>5103890</v>
      </c>
      <c r="X101" s="20">
        <v>4987980</v>
      </c>
      <c r="Y101" s="20">
        <v>4356680</v>
      </c>
      <c r="Z101" s="20">
        <v>4401840</v>
      </c>
      <c r="AA101" s="20">
        <v>4633240</v>
      </c>
      <c r="AB101" s="20">
        <v>5179830</v>
      </c>
      <c r="AC101" s="31">
        <f t="shared" si="13"/>
        <v>1902.7255857109719</v>
      </c>
      <c r="AD101" s="31">
        <f t="shared" si="14"/>
        <v>1418.7682672233821</v>
      </c>
      <c r="AE101" s="31">
        <f t="shared" si="15"/>
        <v>1046.0450011598236</v>
      </c>
      <c r="AF101" s="31">
        <f t="shared" si="16"/>
        <v>1474.6485734168407</v>
      </c>
      <c r="AG101" s="31">
        <f t="shared" si="17"/>
        <v>1183.922523776386</v>
      </c>
      <c r="AH101" s="31">
        <f t="shared" si="18"/>
        <v>1157.0354906054279</v>
      </c>
      <c r="AI101" s="31">
        <f t="shared" si="19"/>
        <v>1010.5961493852934</v>
      </c>
      <c r="AJ101" s="31">
        <f t="shared" si="20"/>
        <v>1021.0716771050801</v>
      </c>
      <c r="AK101" s="31">
        <f t="shared" si="21"/>
        <v>1074.7483182556252</v>
      </c>
      <c r="AL101" s="31">
        <f t="shared" si="22"/>
        <v>1201.5379262352124</v>
      </c>
    </row>
    <row r="102" spans="1:38" ht="18.75" customHeight="1" x14ac:dyDescent="0.25">
      <c r="A102" s="17">
        <v>232</v>
      </c>
      <c r="B102" s="3" t="s">
        <v>412</v>
      </c>
      <c r="C102" s="16">
        <v>14848</v>
      </c>
      <c r="D102" s="16"/>
      <c r="E102" s="3"/>
      <c r="F102" s="2" t="s">
        <v>885</v>
      </c>
      <c r="G102" s="3"/>
      <c r="H102" s="32"/>
      <c r="I102" s="33"/>
      <c r="K102" s="3"/>
      <c r="L102" s="3"/>
      <c r="M102" s="18"/>
      <c r="N102" s="18"/>
      <c r="O102" s="18"/>
      <c r="P102" s="111"/>
      <c r="Q102" s="18"/>
      <c r="R102" s="18"/>
      <c r="S102" s="20">
        <v>11350200</v>
      </c>
      <c r="T102" s="20">
        <v>8623600</v>
      </c>
      <c r="U102" s="20">
        <v>10529800</v>
      </c>
      <c r="V102" s="20">
        <v>12443100</v>
      </c>
      <c r="W102" s="20">
        <v>11950800</v>
      </c>
      <c r="X102" s="20">
        <v>9568100</v>
      </c>
      <c r="Y102" s="20">
        <v>4459100</v>
      </c>
      <c r="Z102" s="20">
        <v>5589800</v>
      </c>
      <c r="AA102" s="20">
        <v>6927700</v>
      </c>
      <c r="AB102" s="20">
        <v>8016300</v>
      </c>
      <c r="AC102" s="31">
        <f t="shared" si="13"/>
        <v>764.42618534482756</v>
      </c>
      <c r="AD102" s="31">
        <f t="shared" si="14"/>
        <v>580.79202586206895</v>
      </c>
      <c r="AE102" s="31">
        <f t="shared" si="15"/>
        <v>709.17295258620686</v>
      </c>
      <c r="AF102" s="31">
        <f t="shared" si="16"/>
        <v>838.03205818965512</v>
      </c>
      <c r="AG102" s="31">
        <f t="shared" si="17"/>
        <v>804.87607758620686</v>
      </c>
      <c r="AH102" s="31">
        <f t="shared" si="18"/>
        <v>644.40328663793105</v>
      </c>
      <c r="AI102" s="31">
        <f t="shared" si="19"/>
        <v>300.31654094827587</v>
      </c>
      <c r="AJ102" s="31">
        <f t="shared" si="20"/>
        <v>376.46821120689657</v>
      </c>
      <c r="AK102" s="31">
        <f t="shared" si="21"/>
        <v>466.57462284482756</v>
      </c>
      <c r="AL102" s="31">
        <f t="shared" si="22"/>
        <v>539.89089439655174</v>
      </c>
    </row>
    <row r="103" spans="1:38" ht="18.75" customHeight="1" x14ac:dyDescent="0.25">
      <c r="A103" s="13">
        <v>401</v>
      </c>
      <c r="B103" s="5" t="s">
        <v>507</v>
      </c>
      <c r="C103" s="14">
        <v>10438</v>
      </c>
      <c r="D103" s="14"/>
      <c r="E103" s="2"/>
      <c r="F103" s="2" t="s">
        <v>885</v>
      </c>
      <c r="G103" s="2"/>
      <c r="H103" s="35"/>
      <c r="I103" s="36"/>
      <c r="J103" s="37"/>
      <c r="K103" s="2"/>
      <c r="L103" s="2"/>
      <c r="M103" s="38"/>
      <c r="N103" s="38"/>
      <c r="O103" s="38"/>
      <c r="P103" s="39"/>
      <c r="Q103" s="38"/>
      <c r="R103" s="38"/>
      <c r="S103" s="20">
        <v>5960000</v>
      </c>
      <c r="T103" s="20">
        <v>4692000</v>
      </c>
      <c r="U103" s="20">
        <v>4091000</v>
      </c>
      <c r="V103" s="20">
        <v>4977000</v>
      </c>
      <c r="W103" s="20">
        <v>4273000</v>
      </c>
      <c r="X103" s="20">
        <v>4266000</v>
      </c>
      <c r="Y103" s="20">
        <v>4142000</v>
      </c>
      <c r="Z103" s="20">
        <v>2034000</v>
      </c>
      <c r="AA103" s="20">
        <v>3157000</v>
      </c>
      <c r="AB103" s="20">
        <v>1561000</v>
      </c>
      <c r="AC103" s="31">
        <f t="shared" si="13"/>
        <v>570.99061122820467</v>
      </c>
      <c r="AD103" s="31">
        <f t="shared" si="14"/>
        <v>449.51140065146581</v>
      </c>
      <c r="AE103" s="31">
        <f t="shared" si="15"/>
        <v>391.93332055949418</v>
      </c>
      <c r="AF103" s="31">
        <f t="shared" si="16"/>
        <v>476.81548189308296</v>
      </c>
      <c r="AG103" s="31">
        <f t="shared" si="17"/>
        <v>409.36961103659706</v>
      </c>
      <c r="AH103" s="31">
        <f t="shared" si="18"/>
        <v>408.69898447978539</v>
      </c>
      <c r="AI103" s="31">
        <f t="shared" si="19"/>
        <v>396.81931404483618</v>
      </c>
      <c r="AJ103" s="31">
        <f t="shared" si="20"/>
        <v>194.86491665069937</v>
      </c>
      <c r="AK103" s="31">
        <f t="shared" si="21"/>
        <v>302.45257712205404</v>
      </c>
      <c r="AL103" s="31">
        <f t="shared" si="22"/>
        <v>149.5497221689979</v>
      </c>
    </row>
    <row r="104" spans="1:38" ht="18.75" customHeight="1" x14ac:dyDescent="0.25">
      <c r="A104" s="17">
        <v>289</v>
      </c>
      <c r="B104" s="3" t="s">
        <v>439</v>
      </c>
      <c r="C104" s="16">
        <v>10923</v>
      </c>
      <c r="D104" s="16"/>
      <c r="E104" s="3"/>
      <c r="F104" s="2" t="s">
        <v>885</v>
      </c>
      <c r="G104" s="3"/>
      <c r="H104" s="32"/>
      <c r="I104" s="33"/>
      <c r="K104" s="3"/>
      <c r="L104" s="3"/>
      <c r="M104" s="18"/>
      <c r="N104" s="18"/>
      <c r="O104" s="18"/>
      <c r="P104" s="111"/>
      <c r="Q104" s="18"/>
      <c r="R104" s="18"/>
      <c r="S104" s="20">
        <v>2466904</v>
      </c>
      <c r="T104" s="20">
        <v>2588387</v>
      </c>
      <c r="U104" s="20">
        <v>2498904</v>
      </c>
      <c r="V104" s="20">
        <v>2434904</v>
      </c>
      <c r="W104" s="20">
        <v>2510804</v>
      </c>
      <c r="X104" s="20">
        <v>2124504</v>
      </c>
      <c r="Y104" s="20">
        <v>2179754</v>
      </c>
      <c r="Z104" s="20">
        <v>2152454</v>
      </c>
      <c r="AA104" s="20">
        <v>2181304</v>
      </c>
      <c r="AB104" s="20">
        <v>1685370</v>
      </c>
      <c r="AC104" s="31">
        <f t="shared" si="13"/>
        <v>225.84491440080564</v>
      </c>
      <c r="AD104" s="31">
        <f t="shared" si="14"/>
        <v>236.96667582166071</v>
      </c>
      <c r="AE104" s="31">
        <f t="shared" si="15"/>
        <v>228.77451249656687</v>
      </c>
      <c r="AF104" s="31">
        <f t="shared" si="16"/>
        <v>222.9153163050444</v>
      </c>
      <c r="AG104" s="31">
        <f t="shared" si="17"/>
        <v>229.86395678842808</v>
      </c>
      <c r="AH104" s="31">
        <f t="shared" si="18"/>
        <v>194.49821477616041</v>
      </c>
      <c r="AI104" s="31">
        <f t="shared" si="19"/>
        <v>199.55634898837314</v>
      </c>
      <c r="AJ104" s="31">
        <f t="shared" si="20"/>
        <v>197.05703561292685</v>
      </c>
      <c r="AK104" s="31">
        <f t="shared" si="21"/>
        <v>199.69825139613658</v>
      </c>
      <c r="AL104" s="31">
        <f t="shared" si="22"/>
        <v>154.29552320790992</v>
      </c>
    </row>
    <row r="105" spans="1:38" ht="18.75" customHeight="1" x14ac:dyDescent="0.25">
      <c r="A105" s="17">
        <v>1146</v>
      </c>
      <c r="B105" s="3" t="s">
        <v>838</v>
      </c>
      <c r="C105" s="16">
        <v>4774</v>
      </c>
      <c r="D105" s="16"/>
      <c r="E105" s="3"/>
      <c r="F105" s="2" t="s">
        <v>885</v>
      </c>
      <c r="G105" s="3"/>
      <c r="H105" s="32"/>
      <c r="I105" s="33"/>
      <c r="K105" s="3"/>
      <c r="L105" s="3"/>
      <c r="M105" s="18"/>
      <c r="N105" s="18"/>
      <c r="O105" s="18"/>
      <c r="P105" s="111"/>
      <c r="Q105" s="18"/>
      <c r="R105" s="18"/>
      <c r="S105" s="20">
        <v>472200</v>
      </c>
      <c r="T105" s="20">
        <v>441500</v>
      </c>
      <c r="U105" s="20">
        <v>466100</v>
      </c>
      <c r="V105" s="20">
        <v>427900</v>
      </c>
      <c r="W105" s="20">
        <v>448680</v>
      </c>
      <c r="X105" s="20">
        <v>578200</v>
      </c>
      <c r="Y105" s="20">
        <v>560720</v>
      </c>
      <c r="Z105" s="20">
        <v>716240</v>
      </c>
      <c r="AA105" s="20">
        <v>928000</v>
      </c>
      <c r="AB105" s="20">
        <v>618720</v>
      </c>
      <c r="AC105" s="31">
        <f t="shared" si="13"/>
        <v>98.910766652702137</v>
      </c>
      <c r="AD105" s="31">
        <f t="shared" si="14"/>
        <v>92.480100544616676</v>
      </c>
      <c r="AE105" s="31">
        <f t="shared" si="15"/>
        <v>97.63301214914118</v>
      </c>
      <c r="AF105" s="31">
        <f t="shared" si="16"/>
        <v>89.63133640552995</v>
      </c>
      <c r="AG105" s="31">
        <f t="shared" si="17"/>
        <v>93.984080435693343</v>
      </c>
      <c r="AH105" s="31">
        <f t="shared" si="18"/>
        <v>121.11436950146627</v>
      </c>
      <c r="AI105" s="31">
        <f t="shared" si="19"/>
        <v>117.45286971093422</v>
      </c>
      <c r="AJ105" s="31">
        <f t="shared" si="20"/>
        <v>150.02932551319648</v>
      </c>
      <c r="AK105" s="31">
        <f t="shared" si="21"/>
        <v>194.38625890238794</v>
      </c>
      <c r="AL105" s="31">
        <f t="shared" si="22"/>
        <v>129.60201089233348</v>
      </c>
    </row>
    <row r="106" spans="1:38" ht="18.75" customHeight="1" x14ac:dyDescent="0.25">
      <c r="A106" s="24">
        <v>304</v>
      </c>
      <c r="B106" s="5" t="s">
        <v>447</v>
      </c>
      <c r="C106" s="14">
        <v>832</v>
      </c>
      <c r="D106" s="14"/>
      <c r="E106" s="2"/>
      <c r="F106" s="2" t="s">
        <v>885</v>
      </c>
      <c r="G106" s="2"/>
      <c r="H106" s="35"/>
      <c r="I106" s="36"/>
      <c r="J106" s="37"/>
      <c r="K106" s="2"/>
      <c r="L106" s="2"/>
      <c r="M106" s="38"/>
      <c r="N106" s="38"/>
      <c r="O106" s="38"/>
      <c r="P106" s="39"/>
      <c r="Q106" s="38"/>
      <c r="R106" s="38"/>
      <c r="S106" s="20">
        <v>171600</v>
      </c>
      <c r="T106" s="20">
        <v>123000</v>
      </c>
      <c r="U106" s="20">
        <v>118800</v>
      </c>
      <c r="V106" s="20">
        <v>122400</v>
      </c>
      <c r="W106" s="20">
        <v>129000</v>
      </c>
      <c r="X106" s="20">
        <v>115200</v>
      </c>
      <c r="Y106" s="20">
        <v>136200</v>
      </c>
      <c r="Z106" s="20">
        <v>132000</v>
      </c>
      <c r="AA106" s="20">
        <v>159000</v>
      </c>
      <c r="AB106" s="20">
        <v>121800</v>
      </c>
      <c r="AC106" s="31">
        <f t="shared" si="13"/>
        <v>206.25</v>
      </c>
      <c r="AD106" s="31">
        <f t="shared" si="14"/>
        <v>147.83653846153845</v>
      </c>
      <c r="AE106" s="31">
        <f t="shared" si="15"/>
        <v>142.78846153846155</v>
      </c>
      <c r="AF106" s="31">
        <f t="shared" si="16"/>
        <v>147.11538461538461</v>
      </c>
      <c r="AG106" s="31">
        <f t="shared" si="17"/>
        <v>155.04807692307693</v>
      </c>
      <c r="AH106" s="31">
        <f t="shared" si="18"/>
        <v>138.46153846153845</v>
      </c>
      <c r="AI106" s="31">
        <f t="shared" si="19"/>
        <v>163.70192307692307</v>
      </c>
      <c r="AJ106" s="31">
        <f t="shared" si="20"/>
        <v>158.65384615384616</v>
      </c>
      <c r="AK106" s="31">
        <f t="shared" si="21"/>
        <v>191.10576923076923</v>
      </c>
      <c r="AL106" s="31">
        <f t="shared" si="22"/>
        <v>146.39423076923077</v>
      </c>
    </row>
    <row r="107" spans="1:38" ht="18.75" customHeight="1" x14ac:dyDescent="0.25">
      <c r="A107" s="17">
        <v>1140</v>
      </c>
      <c r="B107" s="3" t="s">
        <v>837</v>
      </c>
      <c r="C107" s="16">
        <v>5008</v>
      </c>
      <c r="D107" s="16"/>
      <c r="E107" s="3"/>
      <c r="F107" s="2" t="s">
        <v>885</v>
      </c>
      <c r="G107" s="3"/>
      <c r="H107" s="32"/>
      <c r="I107" s="33"/>
      <c r="K107" s="3"/>
      <c r="L107" s="3"/>
      <c r="M107" s="18"/>
      <c r="N107" s="18"/>
      <c r="O107" s="18"/>
      <c r="P107" s="111"/>
      <c r="Q107" s="18"/>
      <c r="R107" s="18"/>
      <c r="S107" s="20">
        <v>842300</v>
      </c>
      <c r="T107" s="20">
        <v>823565</v>
      </c>
      <c r="U107" s="20">
        <v>592386</v>
      </c>
      <c r="V107" s="20">
        <v>470701</v>
      </c>
      <c r="W107" s="20">
        <v>661844</v>
      </c>
      <c r="X107" s="20">
        <v>775209</v>
      </c>
      <c r="Y107" s="20">
        <v>437240</v>
      </c>
      <c r="Z107" s="20">
        <v>816856</v>
      </c>
      <c r="AA107" s="20">
        <v>929834</v>
      </c>
      <c r="AB107" s="20">
        <v>852646</v>
      </c>
      <c r="AC107" s="31">
        <f t="shared" si="13"/>
        <v>168.19089456869008</v>
      </c>
      <c r="AD107" s="31">
        <f t="shared" si="14"/>
        <v>164.4498801916933</v>
      </c>
      <c r="AE107" s="31">
        <f t="shared" si="15"/>
        <v>118.28793929712459</v>
      </c>
      <c r="AF107" s="31">
        <f t="shared" si="16"/>
        <v>93.989816293929707</v>
      </c>
      <c r="AG107" s="31">
        <f t="shared" si="17"/>
        <v>132.15734824281151</v>
      </c>
      <c r="AH107" s="31">
        <f t="shared" si="18"/>
        <v>154.79412939297126</v>
      </c>
      <c r="AI107" s="31">
        <f t="shared" si="19"/>
        <v>87.308306709265182</v>
      </c>
      <c r="AJ107" s="31">
        <f t="shared" si="20"/>
        <v>163.11022364217251</v>
      </c>
      <c r="AK107" s="31">
        <f t="shared" si="21"/>
        <v>185.6697284345048</v>
      </c>
      <c r="AL107" s="31">
        <f t="shared" si="22"/>
        <v>170.2567891373802</v>
      </c>
    </row>
    <row r="108" spans="1:38" ht="18.75" customHeight="1" x14ac:dyDescent="0.25">
      <c r="A108" s="24">
        <v>352</v>
      </c>
      <c r="B108" s="5" t="s">
        <v>482</v>
      </c>
      <c r="C108" s="14">
        <v>23088</v>
      </c>
      <c r="D108" s="14"/>
      <c r="E108" s="2"/>
      <c r="F108" s="2" t="s">
        <v>885</v>
      </c>
      <c r="G108" s="2"/>
      <c r="H108" s="35"/>
      <c r="I108" s="36"/>
      <c r="J108" s="37"/>
      <c r="K108" s="2"/>
      <c r="L108" s="2"/>
      <c r="M108" s="38"/>
      <c r="N108" s="38"/>
      <c r="O108" s="38"/>
      <c r="P108" s="39"/>
      <c r="Q108" s="38"/>
      <c r="R108" s="38"/>
      <c r="S108" s="20">
        <v>5974848</v>
      </c>
      <c r="T108" s="20">
        <v>5030658</v>
      </c>
      <c r="U108" s="20">
        <v>3090105.52</v>
      </c>
      <c r="V108" s="20">
        <v>5657846.3399999999</v>
      </c>
      <c r="W108" s="20">
        <v>6419055.4199999999</v>
      </c>
      <c r="X108" s="20">
        <v>5006143.95</v>
      </c>
      <c r="Y108" s="20">
        <v>4290558.12</v>
      </c>
      <c r="Z108" s="20">
        <v>3794449.02</v>
      </c>
      <c r="AA108" s="20">
        <v>3724196.76</v>
      </c>
      <c r="AB108" s="20">
        <v>3529454.23</v>
      </c>
      <c r="AC108" s="31">
        <f t="shared" si="13"/>
        <v>258.78586278586278</v>
      </c>
      <c r="AD108" s="31">
        <f t="shared" si="14"/>
        <v>217.89059251559252</v>
      </c>
      <c r="AE108" s="31">
        <f t="shared" si="15"/>
        <v>133.84032917532917</v>
      </c>
      <c r="AF108" s="31">
        <f t="shared" si="16"/>
        <v>245.05571465696465</v>
      </c>
      <c r="AG108" s="31">
        <f t="shared" si="17"/>
        <v>278.02561590436591</v>
      </c>
      <c r="AH108" s="31">
        <f t="shared" si="18"/>
        <v>216.82882666320168</v>
      </c>
      <c r="AI108" s="31">
        <f t="shared" si="19"/>
        <v>185.8349844074844</v>
      </c>
      <c r="AJ108" s="31">
        <f t="shared" si="20"/>
        <v>164.34723752598754</v>
      </c>
      <c r="AK108" s="31">
        <f t="shared" si="21"/>
        <v>161.30443347193346</v>
      </c>
      <c r="AL108" s="31">
        <f t="shared" si="22"/>
        <v>152.86963920651419</v>
      </c>
    </row>
    <row r="109" spans="1:38" ht="18.75" customHeight="1" x14ac:dyDescent="0.25">
      <c r="A109" s="24">
        <v>316</v>
      </c>
      <c r="B109" s="5" t="s">
        <v>457</v>
      </c>
      <c r="C109" s="14">
        <v>1153</v>
      </c>
      <c r="D109" s="14"/>
      <c r="E109" s="2"/>
      <c r="F109" s="2" t="s">
        <v>885</v>
      </c>
      <c r="G109" s="2"/>
      <c r="H109" s="35"/>
      <c r="I109" s="36"/>
      <c r="J109" s="37"/>
      <c r="K109" s="2"/>
      <c r="L109" s="2"/>
      <c r="M109" s="38"/>
      <c r="N109" s="38"/>
      <c r="O109" s="38"/>
      <c r="P109" s="39"/>
      <c r="Q109" s="38"/>
      <c r="R109" s="38"/>
      <c r="S109" s="20">
        <v>110000</v>
      </c>
      <c r="T109" s="20">
        <v>85000</v>
      </c>
      <c r="U109" s="20">
        <v>76000</v>
      </c>
      <c r="V109" s="20">
        <v>104400</v>
      </c>
      <c r="W109" s="20">
        <v>126600</v>
      </c>
      <c r="X109" s="20">
        <v>115000</v>
      </c>
      <c r="Y109" s="20">
        <v>120800</v>
      </c>
      <c r="Z109" s="20">
        <v>129600</v>
      </c>
      <c r="AA109" s="20">
        <v>173400</v>
      </c>
      <c r="AB109" s="20">
        <v>139000</v>
      </c>
      <c r="AC109" s="31">
        <f t="shared" si="13"/>
        <v>95.403295750216827</v>
      </c>
      <c r="AD109" s="31">
        <f t="shared" si="14"/>
        <v>73.720728534258456</v>
      </c>
      <c r="AE109" s="31">
        <f t="shared" si="15"/>
        <v>65.915004336513448</v>
      </c>
      <c r="AF109" s="31">
        <f t="shared" si="16"/>
        <v>90.546400693842145</v>
      </c>
      <c r="AG109" s="31">
        <f t="shared" si="17"/>
        <v>109.80052038161318</v>
      </c>
      <c r="AH109" s="31">
        <f t="shared" si="18"/>
        <v>99.739809193408504</v>
      </c>
      <c r="AI109" s="31">
        <f t="shared" si="19"/>
        <v>104.77016478751084</v>
      </c>
      <c r="AJ109" s="31">
        <f t="shared" si="20"/>
        <v>112.40242844752818</v>
      </c>
      <c r="AK109" s="31">
        <f t="shared" si="21"/>
        <v>150.39028620988725</v>
      </c>
      <c r="AL109" s="31">
        <f t="shared" si="22"/>
        <v>120.55507372072853</v>
      </c>
    </row>
    <row r="110" spans="1:38" ht="18.75" customHeight="1" x14ac:dyDescent="0.25">
      <c r="A110" s="17">
        <v>1149</v>
      </c>
      <c r="B110" s="3" t="s">
        <v>841</v>
      </c>
      <c r="C110" s="16">
        <v>528</v>
      </c>
      <c r="D110" s="16"/>
      <c r="E110" s="3"/>
      <c r="F110" s="2" t="s">
        <v>885</v>
      </c>
      <c r="G110" s="3"/>
      <c r="H110" s="32"/>
      <c r="I110" s="33"/>
      <c r="K110" s="3"/>
      <c r="L110" s="3"/>
      <c r="M110" s="18"/>
      <c r="N110" s="18"/>
      <c r="O110" s="18"/>
      <c r="P110" s="111"/>
      <c r="Q110" s="18"/>
      <c r="R110" s="18"/>
      <c r="S110" s="20">
        <v>72750</v>
      </c>
      <c r="T110" s="20">
        <v>77250</v>
      </c>
      <c r="U110" s="20">
        <v>99440</v>
      </c>
      <c r="V110" s="20">
        <v>96220</v>
      </c>
      <c r="W110" s="20">
        <v>74310</v>
      </c>
      <c r="X110" s="20">
        <v>63130</v>
      </c>
      <c r="Y110" s="20">
        <v>67540</v>
      </c>
      <c r="Z110" s="20">
        <v>79200</v>
      </c>
      <c r="AA110" s="20">
        <v>66240</v>
      </c>
      <c r="AB110" s="20">
        <v>48240</v>
      </c>
      <c r="AC110" s="31">
        <f t="shared" si="13"/>
        <v>137.78409090909091</v>
      </c>
      <c r="AD110" s="31">
        <f t="shared" si="14"/>
        <v>146.30681818181819</v>
      </c>
      <c r="AE110" s="31">
        <f t="shared" si="15"/>
        <v>188.33333333333334</v>
      </c>
      <c r="AF110" s="31">
        <f t="shared" si="16"/>
        <v>182.2348484848485</v>
      </c>
      <c r="AG110" s="31">
        <f t="shared" si="17"/>
        <v>140.73863636363637</v>
      </c>
      <c r="AH110" s="31">
        <f t="shared" si="18"/>
        <v>119.56439393939394</v>
      </c>
      <c r="AI110" s="31">
        <f t="shared" si="19"/>
        <v>127.91666666666667</v>
      </c>
      <c r="AJ110" s="31">
        <f t="shared" si="20"/>
        <v>150</v>
      </c>
      <c r="AK110" s="31">
        <f t="shared" si="21"/>
        <v>125.45454545454545</v>
      </c>
      <c r="AL110" s="31">
        <f t="shared" si="22"/>
        <v>91.36363636363636</v>
      </c>
    </row>
    <row r="111" spans="1:38" ht="18.75" customHeight="1" x14ac:dyDescent="0.25">
      <c r="A111" s="17">
        <v>937</v>
      </c>
      <c r="B111" s="3" t="s">
        <v>712</v>
      </c>
      <c r="C111" s="16">
        <v>1028</v>
      </c>
      <c r="D111" s="16"/>
      <c r="E111" s="3"/>
      <c r="F111" s="2" t="s">
        <v>885</v>
      </c>
      <c r="G111" s="3"/>
      <c r="H111" s="32"/>
      <c r="I111" s="33"/>
      <c r="K111" s="3"/>
      <c r="L111" s="3"/>
      <c r="M111" s="18"/>
      <c r="N111" s="18"/>
      <c r="O111" s="18"/>
      <c r="P111" s="111"/>
      <c r="Q111" s="18"/>
      <c r="R111" s="18"/>
      <c r="S111" s="20">
        <v>147640</v>
      </c>
      <c r="T111" s="20">
        <v>133040</v>
      </c>
      <c r="U111" s="20">
        <v>127720</v>
      </c>
      <c r="V111" s="20">
        <v>123720</v>
      </c>
      <c r="W111" s="20">
        <v>145840</v>
      </c>
      <c r="X111" s="20">
        <v>146600</v>
      </c>
      <c r="Y111" s="20">
        <v>136400</v>
      </c>
      <c r="Z111" s="20">
        <v>116040</v>
      </c>
      <c r="AA111" s="20">
        <v>119880</v>
      </c>
      <c r="AB111" s="20">
        <v>90880</v>
      </c>
      <c r="AC111" s="31">
        <f t="shared" si="13"/>
        <v>143.61867704280155</v>
      </c>
      <c r="AD111" s="31">
        <f t="shared" si="14"/>
        <v>129.41634241245137</v>
      </c>
      <c r="AE111" s="31">
        <f t="shared" si="15"/>
        <v>124.24124513618678</v>
      </c>
      <c r="AF111" s="31">
        <f t="shared" si="16"/>
        <v>120.35019455252919</v>
      </c>
      <c r="AG111" s="31">
        <f t="shared" si="17"/>
        <v>141.86770428015564</v>
      </c>
      <c r="AH111" s="31">
        <f t="shared" si="18"/>
        <v>142.6070038910506</v>
      </c>
      <c r="AI111" s="31">
        <f t="shared" si="19"/>
        <v>132.68482490272373</v>
      </c>
      <c r="AJ111" s="31">
        <f t="shared" si="20"/>
        <v>112.87937743190662</v>
      </c>
      <c r="AK111" s="31">
        <f t="shared" si="21"/>
        <v>116.6147859922179</v>
      </c>
      <c r="AL111" s="31">
        <f t="shared" si="22"/>
        <v>88.404669260700388</v>
      </c>
    </row>
    <row r="112" spans="1:38" ht="18.75" customHeight="1" x14ac:dyDescent="0.25">
      <c r="A112" s="13">
        <v>395</v>
      </c>
      <c r="B112" s="5" t="s">
        <v>504</v>
      </c>
      <c r="C112" s="14">
        <v>373</v>
      </c>
      <c r="D112" s="14"/>
      <c r="E112" s="2"/>
      <c r="F112" s="2" t="s">
        <v>885</v>
      </c>
      <c r="G112" s="2"/>
      <c r="H112" s="35"/>
      <c r="I112" s="36"/>
      <c r="J112" s="37"/>
      <c r="K112" s="2"/>
      <c r="L112" s="2"/>
      <c r="M112" s="38"/>
      <c r="N112" s="38"/>
      <c r="O112" s="38"/>
      <c r="P112" s="39"/>
      <c r="Q112" s="38"/>
      <c r="R112" s="38"/>
      <c r="S112" s="20">
        <v>81789</v>
      </c>
      <c r="T112" s="20">
        <v>72755</v>
      </c>
      <c r="U112" s="20">
        <v>71936</v>
      </c>
      <c r="V112" s="20">
        <v>68675</v>
      </c>
      <c r="W112" s="20">
        <v>58859</v>
      </c>
      <c r="X112" s="20">
        <v>55147</v>
      </c>
      <c r="Y112" s="20">
        <v>45340</v>
      </c>
      <c r="Z112" s="20">
        <v>45269</v>
      </c>
      <c r="AA112" s="20">
        <v>43032</v>
      </c>
      <c r="AB112" s="20">
        <v>27405</v>
      </c>
      <c r="AC112" s="31">
        <f t="shared" si="13"/>
        <v>219.27345844504021</v>
      </c>
      <c r="AD112" s="31">
        <f t="shared" si="14"/>
        <v>195.05361930294907</v>
      </c>
      <c r="AE112" s="31">
        <f t="shared" si="15"/>
        <v>192.85790884718497</v>
      </c>
      <c r="AF112" s="31">
        <f t="shared" si="16"/>
        <v>184.11528150134049</v>
      </c>
      <c r="AG112" s="31">
        <f t="shared" si="17"/>
        <v>157.79892761394103</v>
      </c>
      <c r="AH112" s="31">
        <f t="shared" si="18"/>
        <v>147.84718498659518</v>
      </c>
      <c r="AI112" s="31">
        <f t="shared" si="19"/>
        <v>121.55495978552278</v>
      </c>
      <c r="AJ112" s="31">
        <f t="shared" si="20"/>
        <v>121.36461126005362</v>
      </c>
      <c r="AK112" s="31">
        <f t="shared" si="21"/>
        <v>115.36729222520107</v>
      </c>
      <c r="AL112" s="31">
        <f t="shared" si="22"/>
        <v>73.471849865951739</v>
      </c>
    </row>
    <row r="113" spans="1:38" ht="18.75" customHeight="1" x14ac:dyDescent="0.25">
      <c r="A113" s="17">
        <v>17</v>
      </c>
      <c r="B113" s="3" t="s">
        <v>206</v>
      </c>
      <c r="C113" s="16">
        <v>45346</v>
      </c>
      <c r="D113" s="16"/>
      <c r="E113" s="3">
        <v>700</v>
      </c>
      <c r="F113" s="3" t="str">
        <f>IF(E113&gt;=2000,"LARGE",IF(E113&gt;=1000,"MEDIUM",IF(E113&gt;0, "SMALL", "UNKNOWN")))</f>
        <v>SMALL</v>
      </c>
      <c r="G113" s="3"/>
      <c r="H113" s="32">
        <f>E113*'[1]Estimates for kW-kWh'!$E$4</f>
        <v>275.56695331695335</v>
      </c>
      <c r="I113" s="33">
        <f>H113*'[1]Estimates for kW-kWh'!$H$4</f>
        <v>35.454602943762964</v>
      </c>
      <c r="J113" s="34">
        <f>H113*'[1]Estimates for kW-kWh'!$I$4</f>
        <v>46172.098630783337</v>
      </c>
      <c r="K113" s="3"/>
      <c r="L113" s="3"/>
      <c r="M113" s="18" t="s">
        <v>207</v>
      </c>
      <c r="N113" s="18"/>
      <c r="O113" s="18"/>
      <c r="P113" s="111"/>
      <c r="Q113" s="18"/>
      <c r="R113" s="18"/>
      <c r="S113" s="21">
        <v>20839260</v>
      </c>
      <c r="T113" s="21">
        <v>19092900</v>
      </c>
      <c r="U113" s="21">
        <v>18557120</v>
      </c>
      <c r="V113" s="21">
        <v>13556300</v>
      </c>
      <c r="W113" s="21">
        <v>6331480</v>
      </c>
      <c r="X113" s="21">
        <v>5477320</v>
      </c>
      <c r="Y113" s="21">
        <v>4918480</v>
      </c>
      <c r="Z113" s="21">
        <v>3677975</v>
      </c>
      <c r="AA113" s="21">
        <v>3963061</v>
      </c>
      <c r="AB113" s="21">
        <v>3150158</v>
      </c>
      <c r="AC113" s="31">
        <f t="shared" si="13"/>
        <v>459.56115203105014</v>
      </c>
      <c r="AD113" s="31">
        <f t="shared" si="14"/>
        <v>421.04926564636349</v>
      </c>
      <c r="AE113" s="31">
        <f t="shared" si="15"/>
        <v>409.23389053058702</v>
      </c>
      <c r="AF113" s="31">
        <f t="shared" si="16"/>
        <v>298.95249856657699</v>
      </c>
      <c r="AG113" s="31">
        <f t="shared" si="17"/>
        <v>139.62598685661359</v>
      </c>
      <c r="AH113" s="31">
        <f t="shared" si="18"/>
        <v>120.78948529087461</v>
      </c>
      <c r="AI113" s="31">
        <f t="shared" si="19"/>
        <v>108.46557579499846</v>
      </c>
      <c r="AJ113" s="31">
        <f t="shared" si="20"/>
        <v>81.109138623031797</v>
      </c>
      <c r="AK113" s="31">
        <f t="shared" si="21"/>
        <v>87.396043752480921</v>
      </c>
      <c r="AL113" s="31">
        <f t="shared" si="22"/>
        <v>69.469368852820537</v>
      </c>
    </row>
    <row r="114" spans="1:38" ht="18.75" customHeight="1" x14ac:dyDescent="0.25">
      <c r="A114" s="17">
        <v>1244</v>
      </c>
      <c r="B114" s="3" t="s">
        <v>236</v>
      </c>
      <c r="C114" s="16">
        <v>94377</v>
      </c>
      <c r="D114" s="16"/>
      <c r="E114" s="3">
        <v>500</v>
      </c>
      <c r="F114" s="3" t="str">
        <f>IF(E114&gt;=2000,"LARGE",IF(E114&gt;=1000,"MEDIUM",IF(E114&gt;0, "SMALL", "UNKNOWN")))</f>
        <v>SMALL</v>
      </c>
      <c r="G114" s="3" t="s">
        <v>17</v>
      </c>
      <c r="H114" s="32">
        <f>E114*'[1]Estimates for kW-kWh'!$E$4</f>
        <v>196.83353808353809</v>
      </c>
      <c r="I114" s="33">
        <f>H114*'[1]Estimates for kW-kWh'!$H$4</f>
        <v>25.324716388402116</v>
      </c>
      <c r="J114" s="34">
        <f>H114*'[1]Estimates for kW-kWh'!$I$4</f>
        <v>32980.070450559528</v>
      </c>
      <c r="K114" s="3"/>
      <c r="L114" s="3"/>
      <c r="M114" s="18" t="s">
        <v>237</v>
      </c>
      <c r="N114" s="18"/>
      <c r="O114" s="18"/>
      <c r="P114" s="111"/>
      <c r="Q114" s="18"/>
      <c r="R114" s="18"/>
      <c r="S114" s="30" t="s">
        <v>320</v>
      </c>
      <c r="T114" s="15">
        <v>99248</v>
      </c>
      <c r="U114" s="15">
        <v>245460</v>
      </c>
      <c r="V114" s="15">
        <v>264495</v>
      </c>
      <c r="W114" s="15">
        <v>5042203.9129999997</v>
      </c>
      <c r="X114" s="15">
        <v>5556863.4000000004</v>
      </c>
      <c r="Y114" s="15">
        <v>6263583.9100000001</v>
      </c>
      <c r="Z114" s="15">
        <v>6068980.0199999996</v>
      </c>
      <c r="AA114" s="15">
        <v>6951988.0499999998</v>
      </c>
      <c r="AB114" s="15">
        <v>6397896.7699999996</v>
      </c>
      <c r="AC114" s="31" t="e">
        <f t="shared" si="13"/>
        <v>#VALUE!</v>
      </c>
      <c r="AD114" s="31">
        <f t="shared" si="14"/>
        <v>1.0516121512656686</v>
      </c>
      <c r="AE114" s="31">
        <f t="shared" si="15"/>
        <v>2.6008455449950731</v>
      </c>
      <c r="AF114" s="31">
        <f t="shared" si="16"/>
        <v>2.802536634985219</v>
      </c>
      <c r="AG114" s="31">
        <f t="shared" si="17"/>
        <v>53.42619401972938</v>
      </c>
      <c r="AH114" s="31">
        <f t="shared" si="18"/>
        <v>58.879424012206371</v>
      </c>
      <c r="AI114" s="31">
        <f t="shared" si="19"/>
        <v>66.367694565413188</v>
      </c>
      <c r="AJ114" s="31">
        <f t="shared" si="20"/>
        <v>64.30571028958326</v>
      </c>
      <c r="AK114" s="31">
        <f t="shared" si="21"/>
        <v>73.661888489780353</v>
      </c>
      <c r="AL114" s="31">
        <f t="shared" si="22"/>
        <v>67.790847028407342</v>
      </c>
    </row>
    <row r="115" spans="1:38" ht="18.75" customHeight="1" x14ac:dyDescent="0.25">
      <c r="A115" s="17">
        <v>950</v>
      </c>
      <c r="B115" s="3" t="s">
        <v>722</v>
      </c>
      <c r="C115" s="16">
        <v>2400</v>
      </c>
      <c r="D115" s="16"/>
      <c r="E115" s="3"/>
      <c r="F115" s="2" t="s">
        <v>885</v>
      </c>
      <c r="G115" s="3"/>
      <c r="H115" s="32"/>
      <c r="I115" s="33"/>
      <c r="K115" s="3"/>
      <c r="L115" s="3"/>
      <c r="M115" s="18"/>
      <c r="N115" s="18"/>
      <c r="O115" s="18"/>
      <c r="P115" s="111"/>
      <c r="Q115" s="18"/>
      <c r="R115" s="18"/>
      <c r="S115" s="20">
        <v>118800</v>
      </c>
      <c r="T115" s="20">
        <v>121920</v>
      </c>
      <c r="U115" s="20">
        <v>134946</v>
      </c>
      <c r="V115" s="20">
        <v>146280</v>
      </c>
      <c r="W115" s="20">
        <v>198960</v>
      </c>
      <c r="X115" s="20">
        <v>213994</v>
      </c>
      <c r="Y115" s="20">
        <v>152357</v>
      </c>
      <c r="Z115" s="20">
        <v>162934</v>
      </c>
      <c r="AA115" s="20">
        <v>165883</v>
      </c>
      <c r="AB115" s="20">
        <v>113427</v>
      </c>
      <c r="AC115" s="31">
        <f t="shared" si="13"/>
        <v>49.5</v>
      </c>
      <c r="AD115" s="31">
        <f t="shared" si="14"/>
        <v>50.8</v>
      </c>
      <c r="AE115" s="31">
        <f t="shared" si="15"/>
        <v>56.227499999999999</v>
      </c>
      <c r="AF115" s="31">
        <f t="shared" si="16"/>
        <v>60.95</v>
      </c>
      <c r="AG115" s="31">
        <f t="shared" si="17"/>
        <v>82.9</v>
      </c>
      <c r="AH115" s="31">
        <f t="shared" si="18"/>
        <v>89.164166666666674</v>
      </c>
      <c r="AI115" s="31">
        <f t="shared" si="19"/>
        <v>63.482083333333335</v>
      </c>
      <c r="AJ115" s="31">
        <f t="shared" si="20"/>
        <v>67.889166666666668</v>
      </c>
      <c r="AK115" s="31">
        <f t="shared" si="21"/>
        <v>69.117916666666673</v>
      </c>
      <c r="AL115" s="31">
        <f t="shared" si="22"/>
        <v>47.261249999999997</v>
      </c>
    </row>
    <row r="116" spans="1:38" ht="18.75" customHeight="1" x14ac:dyDescent="0.25">
      <c r="A116" s="17">
        <v>122</v>
      </c>
      <c r="B116" s="3" t="s">
        <v>355</v>
      </c>
      <c r="C116" s="16">
        <v>726</v>
      </c>
      <c r="D116" s="16"/>
      <c r="E116" s="3"/>
      <c r="F116" s="2" t="s">
        <v>885</v>
      </c>
      <c r="G116" s="3"/>
      <c r="H116" s="32"/>
      <c r="I116" s="33"/>
      <c r="K116" s="3"/>
      <c r="L116" s="3"/>
      <c r="M116" s="18"/>
      <c r="N116" s="18"/>
      <c r="O116" s="18"/>
      <c r="P116" s="111"/>
      <c r="Q116" s="18"/>
      <c r="R116" s="18"/>
      <c r="S116" s="20">
        <v>56440</v>
      </c>
      <c r="T116" s="20">
        <v>55680</v>
      </c>
      <c r="U116" s="20">
        <v>61480</v>
      </c>
      <c r="V116" s="20">
        <v>56120</v>
      </c>
      <c r="W116" s="20">
        <v>43660</v>
      </c>
      <c r="X116" s="20">
        <v>46500</v>
      </c>
      <c r="Y116" s="20">
        <v>47260</v>
      </c>
      <c r="Z116" s="20">
        <v>47020</v>
      </c>
      <c r="AA116" s="20">
        <v>47720</v>
      </c>
      <c r="AB116" s="20">
        <v>41940</v>
      </c>
      <c r="AC116" s="31">
        <f t="shared" si="13"/>
        <v>77.741046831955927</v>
      </c>
      <c r="AD116" s="31">
        <f t="shared" si="14"/>
        <v>76.694214876033058</v>
      </c>
      <c r="AE116" s="31">
        <f t="shared" si="15"/>
        <v>84.683195592286495</v>
      </c>
      <c r="AF116" s="31">
        <f t="shared" si="16"/>
        <v>77.300275482093667</v>
      </c>
      <c r="AG116" s="31">
        <f t="shared" si="17"/>
        <v>60.137741046831955</v>
      </c>
      <c r="AH116" s="31">
        <f t="shared" si="18"/>
        <v>64.049586776859499</v>
      </c>
      <c r="AI116" s="31">
        <f t="shared" si="19"/>
        <v>65.096418732782368</v>
      </c>
      <c r="AJ116" s="31">
        <f t="shared" si="20"/>
        <v>64.76584022038567</v>
      </c>
      <c r="AK116" s="31">
        <f t="shared" si="21"/>
        <v>65.730027548209364</v>
      </c>
      <c r="AL116" s="31">
        <f t="shared" si="22"/>
        <v>57.768595041322314</v>
      </c>
    </row>
    <row r="117" spans="1:38" ht="18.75" customHeight="1" x14ac:dyDescent="0.25">
      <c r="A117" s="17">
        <v>20</v>
      </c>
      <c r="B117" s="3" t="s">
        <v>328</v>
      </c>
      <c r="C117" s="16">
        <v>4865</v>
      </c>
      <c r="D117" s="16"/>
      <c r="E117" s="3"/>
      <c r="F117" s="2" t="s">
        <v>885</v>
      </c>
      <c r="G117" s="3"/>
      <c r="H117" s="32"/>
      <c r="I117" s="33"/>
      <c r="K117" s="3"/>
      <c r="L117" s="3"/>
      <c r="M117" s="18"/>
      <c r="N117" s="18"/>
      <c r="O117" s="18"/>
      <c r="P117" s="111"/>
      <c r="Q117" s="18"/>
      <c r="R117" s="18"/>
      <c r="S117" s="20">
        <v>300640</v>
      </c>
      <c r="T117" s="20">
        <v>281440</v>
      </c>
      <c r="U117" s="20">
        <v>283760</v>
      </c>
      <c r="V117" s="20">
        <v>315680</v>
      </c>
      <c r="W117" s="20">
        <v>322560</v>
      </c>
      <c r="X117" s="20">
        <v>318400</v>
      </c>
      <c r="Y117" s="20">
        <v>327360</v>
      </c>
      <c r="Z117" s="20">
        <v>314160</v>
      </c>
      <c r="AA117" s="20">
        <v>299360</v>
      </c>
      <c r="AB117" s="20">
        <v>247600</v>
      </c>
      <c r="AC117" s="31">
        <f t="shared" si="13"/>
        <v>61.796505652620759</v>
      </c>
      <c r="AD117" s="31">
        <f t="shared" si="14"/>
        <v>57.84994861253854</v>
      </c>
      <c r="AE117" s="31">
        <f t="shared" si="15"/>
        <v>58.326824254881807</v>
      </c>
      <c r="AF117" s="31">
        <f t="shared" si="16"/>
        <v>64.887975334018506</v>
      </c>
      <c r="AG117" s="31">
        <f t="shared" si="17"/>
        <v>66.302158273381295</v>
      </c>
      <c r="AH117" s="31">
        <f t="shared" si="18"/>
        <v>65.447070914696809</v>
      </c>
      <c r="AI117" s="31">
        <f t="shared" si="19"/>
        <v>67.288797533401848</v>
      </c>
      <c r="AJ117" s="31">
        <f t="shared" si="20"/>
        <v>64.57553956834532</v>
      </c>
      <c r="AK117" s="31">
        <f t="shared" si="21"/>
        <v>61.533401849948611</v>
      </c>
      <c r="AL117" s="31">
        <f t="shared" si="22"/>
        <v>50.894141829393625</v>
      </c>
    </row>
    <row r="118" spans="1:38" ht="18.75" customHeight="1" x14ac:dyDescent="0.25">
      <c r="A118" s="24">
        <v>1074</v>
      </c>
      <c r="B118" s="5" t="s">
        <v>813</v>
      </c>
      <c r="C118" s="14">
        <v>24512</v>
      </c>
      <c r="D118" s="14"/>
      <c r="E118" s="2"/>
      <c r="F118" s="2" t="s">
        <v>885</v>
      </c>
      <c r="G118" s="2"/>
      <c r="H118" s="35"/>
      <c r="I118" s="36"/>
      <c r="J118" s="37"/>
      <c r="K118" s="2"/>
      <c r="L118" s="2"/>
      <c r="M118" s="38"/>
      <c r="N118" s="38"/>
      <c r="O118" s="38"/>
      <c r="P118" s="39"/>
      <c r="Q118" s="38"/>
      <c r="R118" s="38"/>
      <c r="S118" s="20">
        <v>2428500</v>
      </c>
      <c r="T118" s="20">
        <v>2271700</v>
      </c>
      <c r="U118" s="20">
        <v>2023800</v>
      </c>
      <c r="V118" s="20">
        <v>2006100</v>
      </c>
      <c r="W118" s="20">
        <v>1916100</v>
      </c>
      <c r="X118" s="20">
        <v>1315600</v>
      </c>
      <c r="Y118" s="20">
        <v>1396600</v>
      </c>
      <c r="Z118" s="20">
        <v>1434500</v>
      </c>
      <c r="AA118" s="20">
        <v>1485890</v>
      </c>
      <c r="AB118" s="20">
        <v>1207810</v>
      </c>
      <c r="AC118" s="31">
        <f t="shared" si="13"/>
        <v>99.073922976501308</v>
      </c>
      <c r="AD118" s="31">
        <f t="shared" si="14"/>
        <v>92.677056135770229</v>
      </c>
      <c r="AE118" s="31">
        <f t="shared" si="15"/>
        <v>82.563642297650134</v>
      </c>
      <c r="AF118" s="31">
        <f t="shared" si="16"/>
        <v>81.841546997389031</v>
      </c>
      <c r="AG118" s="31">
        <f t="shared" si="17"/>
        <v>78.169875979112277</v>
      </c>
      <c r="AH118" s="31">
        <f t="shared" si="18"/>
        <v>53.671671018276761</v>
      </c>
      <c r="AI118" s="31">
        <f t="shared" si="19"/>
        <v>56.976174934725847</v>
      </c>
      <c r="AJ118" s="31">
        <f t="shared" si="20"/>
        <v>58.52235639686684</v>
      </c>
      <c r="AK118" s="31">
        <f t="shared" si="21"/>
        <v>60.618880548302869</v>
      </c>
      <c r="AL118" s="31">
        <f t="shared" si="22"/>
        <v>49.27423302872063</v>
      </c>
    </row>
    <row r="119" spans="1:38" ht="18.75" customHeight="1" x14ac:dyDescent="0.25">
      <c r="A119" s="17">
        <v>1034</v>
      </c>
      <c r="B119" s="3" t="s">
        <v>797</v>
      </c>
      <c r="C119" s="16">
        <v>4967</v>
      </c>
      <c r="D119" s="16"/>
      <c r="E119" s="3"/>
      <c r="F119" s="2" t="s">
        <v>885</v>
      </c>
      <c r="G119" s="3"/>
      <c r="H119" s="32"/>
      <c r="I119" s="33"/>
      <c r="K119" s="3"/>
      <c r="L119" s="3"/>
      <c r="M119" s="18"/>
      <c r="N119" s="18"/>
      <c r="O119" s="18"/>
      <c r="P119" s="111"/>
      <c r="Q119" s="18"/>
      <c r="R119" s="18"/>
      <c r="S119" s="20">
        <v>219360</v>
      </c>
      <c r="T119" s="20">
        <v>205440</v>
      </c>
      <c r="U119" s="20">
        <v>189200</v>
      </c>
      <c r="V119" s="20">
        <v>241200</v>
      </c>
      <c r="W119" s="20">
        <v>219600</v>
      </c>
      <c r="X119" s="20">
        <v>228240</v>
      </c>
      <c r="Y119" s="20">
        <v>228240</v>
      </c>
      <c r="Z119" s="20">
        <v>250720</v>
      </c>
      <c r="AA119" s="20">
        <v>267280</v>
      </c>
      <c r="AB119" s="20">
        <v>210000</v>
      </c>
      <c r="AC119" s="31">
        <f t="shared" si="13"/>
        <v>44.163478961143547</v>
      </c>
      <c r="AD119" s="31">
        <f t="shared" si="14"/>
        <v>41.36098248439702</v>
      </c>
      <c r="AE119" s="31">
        <f t="shared" si="15"/>
        <v>38.091403261526075</v>
      </c>
      <c r="AF119" s="31">
        <f t="shared" si="16"/>
        <v>48.560499295349302</v>
      </c>
      <c r="AG119" s="31">
        <f t="shared" si="17"/>
        <v>44.211797865915038</v>
      </c>
      <c r="AH119" s="31">
        <f t="shared" si="18"/>
        <v>45.951278437688742</v>
      </c>
      <c r="AI119" s="31">
        <f t="shared" si="19"/>
        <v>45.951278437688742</v>
      </c>
      <c r="AJ119" s="31">
        <f t="shared" si="20"/>
        <v>50.477149184618483</v>
      </c>
      <c r="AK119" s="31">
        <f t="shared" si="21"/>
        <v>53.811153613851417</v>
      </c>
      <c r="AL119" s="31">
        <f t="shared" si="22"/>
        <v>42.279041675055367</v>
      </c>
    </row>
    <row r="120" spans="1:38" ht="18.75" customHeight="1" x14ac:dyDescent="0.25">
      <c r="A120" s="24">
        <v>303</v>
      </c>
      <c r="B120" s="5" t="s">
        <v>446</v>
      </c>
      <c r="C120" s="14">
        <v>684</v>
      </c>
      <c r="D120" s="14"/>
      <c r="E120" s="2"/>
      <c r="F120" s="2" t="s">
        <v>885</v>
      </c>
      <c r="G120" s="2"/>
      <c r="H120" s="35"/>
      <c r="I120" s="36"/>
      <c r="J120" s="37"/>
      <c r="K120" s="2"/>
      <c r="L120" s="2"/>
      <c r="M120" s="38"/>
      <c r="N120" s="38"/>
      <c r="O120" s="38"/>
      <c r="P120" s="39"/>
      <c r="Q120" s="38"/>
      <c r="R120" s="38"/>
      <c r="S120" s="20">
        <v>52005</v>
      </c>
      <c r="T120" s="20">
        <v>29417</v>
      </c>
      <c r="U120" s="20">
        <v>32056</v>
      </c>
      <c r="V120" s="20">
        <v>44915</v>
      </c>
      <c r="W120" s="20">
        <v>29260</v>
      </c>
      <c r="X120" s="20">
        <v>39615</v>
      </c>
      <c r="Y120" s="20">
        <v>54010</v>
      </c>
      <c r="Z120" s="20">
        <v>46698</v>
      </c>
      <c r="AA120" s="20">
        <v>27015</v>
      </c>
      <c r="AB120" s="20">
        <v>32793</v>
      </c>
      <c r="AC120" s="31">
        <f t="shared" si="13"/>
        <v>76.030701754385959</v>
      </c>
      <c r="AD120" s="31">
        <f t="shared" si="14"/>
        <v>43.007309941520468</v>
      </c>
      <c r="AE120" s="31">
        <f t="shared" si="15"/>
        <v>46.865497076023395</v>
      </c>
      <c r="AF120" s="31">
        <f t="shared" si="16"/>
        <v>65.665204678362571</v>
      </c>
      <c r="AG120" s="31">
        <f t="shared" si="17"/>
        <v>42.777777777777779</v>
      </c>
      <c r="AH120" s="31">
        <f t="shared" si="18"/>
        <v>57.916666666666664</v>
      </c>
      <c r="AI120" s="31">
        <f t="shared" si="19"/>
        <v>78.961988304093566</v>
      </c>
      <c r="AJ120" s="31">
        <f t="shared" si="20"/>
        <v>68.271929824561397</v>
      </c>
      <c r="AK120" s="31">
        <f t="shared" si="21"/>
        <v>39.495614035087719</v>
      </c>
      <c r="AL120" s="31">
        <f t="shared" si="22"/>
        <v>47.942982456140349</v>
      </c>
    </row>
    <row r="121" spans="1:38" ht="18.75" customHeight="1" x14ac:dyDescent="0.25">
      <c r="A121" s="24">
        <v>372</v>
      </c>
      <c r="B121" s="5" t="s">
        <v>491</v>
      </c>
      <c r="C121" s="14">
        <v>11660</v>
      </c>
      <c r="D121" s="14"/>
      <c r="E121" s="2"/>
      <c r="F121" s="2" t="s">
        <v>885</v>
      </c>
      <c r="G121" s="2"/>
      <c r="H121" s="35"/>
      <c r="I121" s="36"/>
      <c r="J121" s="37"/>
      <c r="K121" s="2"/>
      <c r="L121" s="2"/>
      <c r="M121" s="38"/>
      <c r="N121" s="38"/>
      <c r="O121" s="38"/>
      <c r="P121" s="39"/>
      <c r="Q121" s="38"/>
      <c r="R121" s="38"/>
      <c r="S121" s="20">
        <v>418240</v>
      </c>
      <c r="T121" s="20">
        <v>393600</v>
      </c>
      <c r="U121" s="20">
        <v>378240</v>
      </c>
      <c r="V121" s="20">
        <v>444160</v>
      </c>
      <c r="W121" s="20">
        <v>433600</v>
      </c>
      <c r="X121" s="20">
        <v>381920</v>
      </c>
      <c r="Y121" s="20">
        <v>426880</v>
      </c>
      <c r="Z121" s="20">
        <v>452320</v>
      </c>
      <c r="AA121" s="20">
        <v>459200</v>
      </c>
      <c r="AB121" s="20">
        <v>405440</v>
      </c>
      <c r="AC121" s="31">
        <f t="shared" si="13"/>
        <v>35.869639794168094</v>
      </c>
      <c r="AD121" s="31">
        <f t="shared" si="14"/>
        <v>33.756432246998287</v>
      </c>
      <c r="AE121" s="31">
        <f t="shared" si="15"/>
        <v>32.439108061749572</v>
      </c>
      <c r="AF121" s="31">
        <f t="shared" si="16"/>
        <v>38.092624356775303</v>
      </c>
      <c r="AG121" s="31">
        <f t="shared" si="17"/>
        <v>37.186963979416809</v>
      </c>
      <c r="AH121" s="31">
        <f t="shared" si="18"/>
        <v>32.754716981132077</v>
      </c>
      <c r="AI121" s="31">
        <f t="shared" si="19"/>
        <v>36.6106346483705</v>
      </c>
      <c r="AJ121" s="31">
        <f t="shared" si="20"/>
        <v>38.79245283018868</v>
      </c>
      <c r="AK121" s="31">
        <f t="shared" si="21"/>
        <v>39.382504288164668</v>
      </c>
      <c r="AL121" s="31">
        <f t="shared" si="22"/>
        <v>34.771869639794168</v>
      </c>
    </row>
    <row r="122" spans="1:38" ht="18.75" customHeight="1" x14ac:dyDescent="0.25">
      <c r="A122" s="17">
        <v>140</v>
      </c>
      <c r="B122" s="3" t="s">
        <v>365</v>
      </c>
      <c r="C122" s="16">
        <v>16520</v>
      </c>
      <c r="D122" s="16"/>
      <c r="E122" s="3"/>
      <c r="F122" s="2" t="s">
        <v>885</v>
      </c>
      <c r="G122" s="3"/>
      <c r="H122" s="32"/>
      <c r="I122" s="33"/>
      <c r="K122" s="3"/>
      <c r="L122" s="3"/>
      <c r="M122" s="18"/>
      <c r="N122" s="18"/>
      <c r="O122" s="18"/>
      <c r="P122" s="111"/>
      <c r="Q122" s="18"/>
      <c r="R122" s="18"/>
      <c r="S122" s="20">
        <v>1261600</v>
      </c>
      <c r="T122" s="20">
        <v>1109400</v>
      </c>
      <c r="U122" s="20">
        <v>884800</v>
      </c>
      <c r="V122" s="20">
        <v>721800</v>
      </c>
      <c r="W122" s="20">
        <v>740511</v>
      </c>
      <c r="X122" s="20">
        <v>725534</v>
      </c>
      <c r="Y122" s="20">
        <v>643340</v>
      </c>
      <c r="Z122" s="20">
        <v>683527</v>
      </c>
      <c r="AA122" s="20">
        <v>636379</v>
      </c>
      <c r="AB122" s="20">
        <v>498234</v>
      </c>
      <c r="AC122" s="31">
        <f t="shared" si="13"/>
        <v>76.368038740920099</v>
      </c>
      <c r="AD122" s="31">
        <f t="shared" si="14"/>
        <v>67.154963680387411</v>
      </c>
      <c r="AE122" s="31">
        <f t="shared" si="15"/>
        <v>53.559322033898304</v>
      </c>
      <c r="AF122" s="31">
        <f t="shared" si="16"/>
        <v>43.692493946731233</v>
      </c>
      <c r="AG122" s="31">
        <f t="shared" si="17"/>
        <v>44.825121065375299</v>
      </c>
      <c r="AH122" s="31">
        <f t="shared" si="18"/>
        <v>43.91852300242131</v>
      </c>
      <c r="AI122" s="31">
        <f t="shared" si="19"/>
        <v>38.94309927360775</v>
      </c>
      <c r="AJ122" s="31">
        <f t="shared" si="20"/>
        <v>41.375726392251813</v>
      </c>
      <c r="AK122" s="31">
        <f t="shared" si="21"/>
        <v>38.521731234866827</v>
      </c>
      <c r="AL122" s="31">
        <f t="shared" si="22"/>
        <v>30.159443099273609</v>
      </c>
    </row>
    <row r="123" spans="1:38" ht="18.75" customHeight="1" x14ac:dyDescent="0.25">
      <c r="A123" s="17">
        <v>367</v>
      </c>
      <c r="B123" s="3" t="s">
        <v>246</v>
      </c>
      <c r="C123" s="16">
        <v>6329</v>
      </c>
      <c r="D123" s="16"/>
      <c r="E123" s="3">
        <v>450</v>
      </c>
      <c r="F123" s="3" t="str">
        <f>IF(E123&gt;=2000,"LARGE",IF(E123&gt;=1000,"MEDIUM",IF(E123&gt;0, "SMALL", "UNKNOWN")))</f>
        <v>SMALL</v>
      </c>
      <c r="G123" s="3"/>
      <c r="H123" s="32">
        <f>E123*'[1]Estimates for kW-kWh'!$E$4</f>
        <v>177.15018427518427</v>
      </c>
      <c r="I123" s="33">
        <f>H123*'[1]Estimates for kW-kWh'!$H$4</f>
        <v>22.792244749561902</v>
      </c>
      <c r="J123" s="34">
        <f>H123*'[1]Estimates for kW-kWh'!$I$4</f>
        <v>29682.06340550357</v>
      </c>
      <c r="K123" s="3"/>
      <c r="L123" s="3"/>
      <c r="M123" s="18" t="s">
        <v>247</v>
      </c>
      <c r="N123" s="18"/>
      <c r="O123" s="18"/>
      <c r="P123" s="111"/>
      <c r="Q123" s="18"/>
      <c r="R123" s="18"/>
      <c r="S123" s="21">
        <v>284880</v>
      </c>
      <c r="T123" s="21">
        <v>281400</v>
      </c>
      <c r="U123" s="21">
        <v>262920</v>
      </c>
      <c r="V123" s="21">
        <v>277680</v>
      </c>
      <c r="W123" s="21">
        <v>250440</v>
      </c>
      <c r="X123" s="21">
        <v>251280</v>
      </c>
      <c r="Y123" s="21">
        <v>240960</v>
      </c>
      <c r="Z123" s="21">
        <v>243240</v>
      </c>
      <c r="AA123" s="21">
        <v>240120</v>
      </c>
      <c r="AB123" s="21">
        <v>121560</v>
      </c>
      <c r="AC123" s="31">
        <f t="shared" si="13"/>
        <v>45.011850213303838</v>
      </c>
      <c r="AD123" s="31">
        <f t="shared" si="14"/>
        <v>44.462000316005685</v>
      </c>
      <c r="AE123" s="31">
        <f t="shared" si="15"/>
        <v>41.54210775793964</v>
      </c>
      <c r="AF123" s="31">
        <f t="shared" si="16"/>
        <v>43.874229736135248</v>
      </c>
      <c r="AG123" s="31">
        <f t="shared" si="17"/>
        <v>39.570232264180753</v>
      </c>
      <c r="AH123" s="31">
        <f t="shared" si="18"/>
        <v>39.70295465318376</v>
      </c>
      <c r="AI123" s="31">
        <f t="shared" si="19"/>
        <v>38.072365302575449</v>
      </c>
      <c r="AJ123" s="31">
        <f t="shared" si="20"/>
        <v>38.432611787012164</v>
      </c>
      <c r="AK123" s="31">
        <f t="shared" si="21"/>
        <v>37.939642913572442</v>
      </c>
      <c r="AL123" s="31">
        <f t="shared" si="22"/>
        <v>19.206825722863012</v>
      </c>
    </row>
    <row r="124" spans="1:38" ht="18.75" customHeight="1" x14ac:dyDescent="0.25">
      <c r="A124" s="17">
        <v>1165</v>
      </c>
      <c r="B124" s="3" t="s">
        <v>857</v>
      </c>
      <c r="C124" s="16">
        <v>3948</v>
      </c>
      <c r="D124" s="16"/>
      <c r="E124" s="3"/>
      <c r="F124" s="2" t="s">
        <v>885</v>
      </c>
      <c r="G124" s="3"/>
      <c r="H124" s="32"/>
      <c r="I124" s="33"/>
      <c r="K124" s="3"/>
      <c r="L124" s="3"/>
      <c r="M124" s="18"/>
      <c r="N124" s="18"/>
      <c r="O124" s="18"/>
      <c r="P124" s="111"/>
      <c r="Q124" s="18"/>
      <c r="R124" s="18"/>
      <c r="S124" s="20">
        <v>57600</v>
      </c>
      <c r="T124" s="20">
        <v>143520</v>
      </c>
      <c r="U124" s="20">
        <v>142560</v>
      </c>
      <c r="V124" s="20">
        <v>155840</v>
      </c>
      <c r="W124" s="20">
        <v>159360</v>
      </c>
      <c r="X124" s="20">
        <v>172320</v>
      </c>
      <c r="Y124" s="20">
        <v>167360</v>
      </c>
      <c r="Z124" s="20">
        <v>154240</v>
      </c>
      <c r="AA124" s="20">
        <v>136000</v>
      </c>
      <c r="AB124" s="20">
        <v>93440</v>
      </c>
      <c r="AC124" s="31">
        <f t="shared" si="13"/>
        <v>14.589665653495441</v>
      </c>
      <c r="AD124" s="31">
        <f t="shared" si="14"/>
        <v>36.352583586626139</v>
      </c>
      <c r="AE124" s="31">
        <f t="shared" si="15"/>
        <v>36.109422492401215</v>
      </c>
      <c r="AF124" s="31">
        <f t="shared" si="16"/>
        <v>39.473150962512662</v>
      </c>
      <c r="AG124" s="31">
        <f t="shared" si="17"/>
        <v>40.364741641337389</v>
      </c>
      <c r="AH124" s="31">
        <f t="shared" si="18"/>
        <v>43.647416413373861</v>
      </c>
      <c r="AI124" s="31">
        <f t="shared" si="19"/>
        <v>42.391084093211752</v>
      </c>
      <c r="AJ124" s="31">
        <f t="shared" si="20"/>
        <v>39.067882472137789</v>
      </c>
      <c r="AK124" s="31">
        <f t="shared" si="21"/>
        <v>34.447821681864234</v>
      </c>
      <c r="AL124" s="31">
        <f t="shared" si="22"/>
        <v>23.667679837892603</v>
      </c>
    </row>
    <row r="125" spans="1:38" ht="18.75" customHeight="1" x14ac:dyDescent="0.25">
      <c r="A125" s="17">
        <v>336</v>
      </c>
      <c r="B125" s="3" t="s">
        <v>211</v>
      </c>
      <c r="C125" s="16">
        <v>171007</v>
      </c>
      <c r="D125" s="16"/>
      <c r="E125" s="3">
        <v>700</v>
      </c>
      <c r="F125" s="3" t="str">
        <f>IF(E125&gt;=2000,"LARGE",IF(E125&gt;=1000,"MEDIUM",IF(E125&gt;0, "SMALL", "UNKNOWN")))</f>
        <v>SMALL</v>
      </c>
      <c r="G125" s="3"/>
      <c r="H125" s="32">
        <f>E125*'[1]Estimates for kW-kWh'!$E$4</f>
        <v>275.56695331695335</v>
      </c>
      <c r="I125" s="33">
        <f>H125*'[1]Estimates for kW-kWh'!$H$4</f>
        <v>35.454602943762964</v>
      </c>
      <c r="J125" s="34">
        <f>H125*'[1]Estimates for kW-kWh'!$I$4</f>
        <v>46172.098630783337</v>
      </c>
      <c r="K125" s="3"/>
      <c r="L125" s="3"/>
      <c r="M125" s="18" t="s">
        <v>212</v>
      </c>
      <c r="N125" s="18"/>
      <c r="O125" s="18"/>
      <c r="P125" s="111"/>
      <c r="Q125" s="18"/>
      <c r="R125" s="18"/>
      <c r="S125" s="21">
        <v>6781000</v>
      </c>
      <c r="T125" s="21">
        <v>6449000</v>
      </c>
      <c r="U125" s="21">
        <v>5449000</v>
      </c>
      <c r="V125" s="21">
        <v>5489000</v>
      </c>
      <c r="W125" s="21">
        <v>5383000</v>
      </c>
      <c r="X125" s="21">
        <v>5158000</v>
      </c>
      <c r="Y125" s="21">
        <v>5525094</v>
      </c>
      <c r="Z125" s="21">
        <v>5368953</v>
      </c>
      <c r="AA125" s="21">
        <v>5609132</v>
      </c>
      <c r="AB125" s="21">
        <v>4099834</v>
      </c>
      <c r="AC125" s="31">
        <f t="shared" si="13"/>
        <v>39.653347523785577</v>
      </c>
      <c r="AD125" s="31">
        <f t="shared" si="14"/>
        <v>37.711906530142038</v>
      </c>
      <c r="AE125" s="31">
        <f t="shared" si="15"/>
        <v>31.864192693866332</v>
      </c>
      <c r="AF125" s="31">
        <f t="shared" si="16"/>
        <v>32.098101247317359</v>
      </c>
      <c r="AG125" s="31">
        <f t="shared" si="17"/>
        <v>31.478243580672135</v>
      </c>
      <c r="AH125" s="31">
        <f t="shared" si="18"/>
        <v>30.162507967510102</v>
      </c>
      <c r="AI125" s="31">
        <f t="shared" si="19"/>
        <v>32.309168630523899</v>
      </c>
      <c r="AJ125" s="31">
        <f t="shared" si="20"/>
        <v>31.396100744413971</v>
      </c>
      <c r="AK125" s="31">
        <f t="shared" si="21"/>
        <v>32.800598805896833</v>
      </c>
      <c r="AL125" s="31">
        <f t="shared" si="22"/>
        <v>23.97465600823358</v>
      </c>
    </row>
    <row r="126" spans="1:38" ht="18.75" customHeight="1" x14ac:dyDescent="0.25">
      <c r="A126" s="17">
        <v>850</v>
      </c>
      <c r="B126" s="3" t="s">
        <v>632</v>
      </c>
      <c r="C126" s="16">
        <v>1800</v>
      </c>
      <c r="D126" s="16"/>
      <c r="E126" s="3"/>
      <c r="F126" s="2" t="s">
        <v>885</v>
      </c>
      <c r="G126" s="3"/>
      <c r="H126" s="32"/>
      <c r="I126" s="33"/>
      <c r="K126" s="3"/>
      <c r="L126" s="3"/>
      <c r="M126" s="18"/>
      <c r="N126" s="18"/>
      <c r="O126" s="18"/>
      <c r="P126" s="111"/>
      <c r="Q126" s="18"/>
      <c r="R126" s="18"/>
      <c r="S126" s="20">
        <v>50320</v>
      </c>
      <c r="T126" s="20">
        <v>62880</v>
      </c>
      <c r="U126" s="20">
        <v>79480</v>
      </c>
      <c r="V126" s="20">
        <v>112120</v>
      </c>
      <c r="W126" s="20">
        <v>72440</v>
      </c>
      <c r="X126" s="20">
        <v>70400</v>
      </c>
      <c r="Y126" s="20">
        <v>98400</v>
      </c>
      <c r="Z126" s="20">
        <v>91200</v>
      </c>
      <c r="AA126" s="20">
        <v>57680</v>
      </c>
      <c r="AB126" s="22" t="s">
        <v>320</v>
      </c>
      <c r="AC126" s="31">
        <f t="shared" si="13"/>
        <v>27.955555555555556</v>
      </c>
      <c r="AD126" s="31">
        <f t="shared" si="14"/>
        <v>34.93333333333333</v>
      </c>
      <c r="AE126" s="31">
        <f t="shared" si="15"/>
        <v>44.155555555555559</v>
      </c>
      <c r="AF126" s="31">
        <f t="shared" si="16"/>
        <v>62.288888888888891</v>
      </c>
      <c r="AG126" s="31">
        <f t="shared" si="17"/>
        <v>40.244444444444447</v>
      </c>
      <c r="AH126" s="31">
        <f t="shared" si="18"/>
        <v>39.111111111111114</v>
      </c>
      <c r="AI126" s="31">
        <f t="shared" si="19"/>
        <v>54.666666666666664</v>
      </c>
      <c r="AJ126" s="31">
        <f t="shared" si="20"/>
        <v>50.666666666666664</v>
      </c>
      <c r="AK126" s="31">
        <f t="shared" si="21"/>
        <v>32.044444444444444</v>
      </c>
      <c r="AL126" s="31" t="e">
        <f t="shared" si="22"/>
        <v>#VALUE!</v>
      </c>
    </row>
    <row r="127" spans="1:38" ht="18.75" customHeight="1" x14ac:dyDescent="0.25">
      <c r="A127" s="17">
        <v>323</v>
      </c>
      <c r="B127" s="3" t="s">
        <v>289</v>
      </c>
      <c r="C127" s="16">
        <v>20729</v>
      </c>
      <c r="D127" s="16"/>
      <c r="E127" s="3">
        <v>200</v>
      </c>
      <c r="F127" s="3" t="str">
        <f>IF(E127&gt;=2000,"LARGE",IF(E127&gt;=1000,"MEDIUM",IF(E127&gt;0, "SMALL", "UNKNOWN")))</f>
        <v>SMALL</v>
      </c>
      <c r="G127" s="3"/>
      <c r="H127" s="32">
        <f>E127*'[1]Estimates for kW-kWh'!$E$4</f>
        <v>78.733415233415244</v>
      </c>
      <c r="I127" s="33">
        <f>H127*'[1]Estimates for kW-kWh'!$H$4</f>
        <v>10.129886555360848</v>
      </c>
      <c r="J127" s="34">
        <f>H127*'[1]Estimates for kW-kWh'!$I$4</f>
        <v>13192.028180223811</v>
      </c>
      <c r="K127" s="3"/>
      <c r="L127" s="3"/>
      <c r="M127" s="18" t="s">
        <v>290</v>
      </c>
      <c r="N127" s="18"/>
      <c r="O127" s="18"/>
      <c r="P127" s="111"/>
      <c r="Q127" s="18"/>
      <c r="R127" s="18"/>
      <c r="S127" s="21">
        <v>639680</v>
      </c>
      <c r="T127" s="21">
        <v>800320</v>
      </c>
      <c r="U127" s="21">
        <v>745280</v>
      </c>
      <c r="V127" s="21">
        <v>751360</v>
      </c>
      <c r="W127" s="21">
        <v>705520</v>
      </c>
      <c r="X127" s="21">
        <v>663360</v>
      </c>
      <c r="Y127" s="21">
        <v>616960</v>
      </c>
      <c r="Z127" s="21">
        <v>647360</v>
      </c>
      <c r="AA127" s="21">
        <v>654720</v>
      </c>
      <c r="AB127" s="21">
        <v>491520</v>
      </c>
      <c r="AC127" s="31">
        <f t="shared" si="13"/>
        <v>30.859182787399295</v>
      </c>
      <c r="AD127" s="31">
        <f t="shared" si="14"/>
        <v>38.608712431858748</v>
      </c>
      <c r="AE127" s="31">
        <f t="shared" si="15"/>
        <v>35.953495103478218</v>
      </c>
      <c r="AF127" s="31">
        <f t="shared" si="16"/>
        <v>36.246803994403976</v>
      </c>
      <c r="AG127" s="31">
        <f t="shared" si="17"/>
        <v>34.035409329924263</v>
      </c>
      <c r="AH127" s="31">
        <f t="shared" si="18"/>
        <v>32.001543731004872</v>
      </c>
      <c r="AI127" s="31">
        <f t="shared" si="19"/>
        <v>29.763133773939892</v>
      </c>
      <c r="AJ127" s="31">
        <f t="shared" si="20"/>
        <v>31.229678228568673</v>
      </c>
      <c r="AK127" s="31">
        <f t="shared" si="21"/>
        <v>31.584736359689323</v>
      </c>
      <c r="AL127" s="31">
        <f t="shared" si="22"/>
        <v>23.711708234840078</v>
      </c>
    </row>
    <row r="128" spans="1:38" ht="18.75" customHeight="1" x14ac:dyDescent="0.25">
      <c r="A128" s="17">
        <v>1006</v>
      </c>
      <c r="B128" s="3" t="s">
        <v>771</v>
      </c>
      <c r="C128" s="16">
        <v>4191</v>
      </c>
      <c r="D128" s="16"/>
      <c r="E128" s="3"/>
      <c r="F128" s="2" t="s">
        <v>885</v>
      </c>
      <c r="G128" s="3"/>
      <c r="H128" s="32"/>
      <c r="I128" s="33"/>
      <c r="K128" s="3"/>
      <c r="L128" s="3"/>
      <c r="M128" s="18"/>
      <c r="N128" s="18"/>
      <c r="O128" s="18"/>
      <c r="P128" s="111"/>
      <c r="Q128" s="18"/>
      <c r="R128" s="18"/>
      <c r="S128" s="20">
        <v>154642</v>
      </c>
      <c r="T128" s="20">
        <v>151004</v>
      </c>
      <c r="U128" s="20">
        <v>151397</v>
      </c>
      <c r="V128" s="20">
        <v>151479</v>
      </c>
      <c r="W128" s="20">
        <v>151368</v>
      </c>
      <c r="X128" s="20">
        <v>151587</v>
      </c>
      <c r="Y128" s="20">
        <v>150808</v>
      </c>
      <c r="Z128" s="20">
        <v>134114</v>
      </c>
      <c r="AA128" s="20">
        <v>130105</v>
      </c>
      <c r="AB128" s="20">
        <v>97288</v>
      </c>
      <c r="AC128" s="31">
        <f t="shared" si="13"/>
        <v>36.898592221426867</v>
      </c>
      <c r="AD128" s="31">
        <f t="shared" si="14"/>
        <v>36.030541636840852</v>
      </c>
      <c r="AE128" s="31">
        <f t="shared" si="15"/>
        <v>36.124314006203768</v>
      </c>
      <c r="AF128" s="31">
        <f t="shared" si="16"/>
        <v>36.143879742304939</v>
      </c>
      <c r="AG128" s="31">
        <f t="shared" si="17"/>
        <v>36.117394416607013</v>
      </c>
      <c r="AH128" s="31">
        <f t="shared" si="18"/>
        <v>36.169649248389405</v>
      </c>
      <c r="AI128" s="31">
        <f t="shared" si="19"/>
        <v>35.9837747554283</v>
      </c>
      <c r="AJ128" s="31">
        <f t="shared" si="20"/>
        <v>32.000477213075641</v>
      </c>
      <c r="AK128" s="31">
        <f t="shared" si="21"/>
        <v>31.043903602958721</v>
      </c>
      <c r="AL128" s="31">
        <f t="shared" si="22"/>
        <v>23.213552851348126</v>
      </c>
    </row>
    <row r="129" spans="1:38" ht="18.75" customHeight="1" x14ac:dyDescent="0.25">
      <c r="A129" s="17">
        <v>934</v>
      </c>
      <c r="B129" s="3" t="s">
        <v>710</v>
      </c>
      <c r="C129" s="16">
        <v>3572</v>
      </c>
      <c r="D129" s="16"/>
      <c r="E129" s="3"/>
      <c r="F129" s="2" t="s">
        <v>885</v>
      </c>
      <c r="G129" s="3"/>
      <c r="H129" s="32"/>
      <c r="I129" s="33"/>
      <c r="K129" s="3"/>
      <c r="L129" s="3"/>
      <c r="M129" s="18"/>
      <c r="N129" s="18"/>
      <c r="O129" s="18"/>
      <c r="P129" s="111"/>
      <c r="Q129" s="18"/>
      <c r="R129" s="18"/>
      <c r="S129" s="20">
        <v>118360</v>
      </c>
      <c r="T129" s="20">
        <v>103640</v>
      </c>
      <c r="U129" s="20">
        <v>66400</v>
      </c>
      <c r="V129" s="20">
        <v>61000</v>
      </c>
      <c r="W129" s="20">
        <v>93840</v>
      </c>
      <c r="X129" s="20">
        <v>126280</v>
      </c>
      <c r="Y129" s="20">
        <v>128080</v>
      </c>
      <c r="Z129" s="20">
        <v>124480</v>
      </c>
      <c r="AA129" s="20">
        <v>110160</v>
      </c>
      <c r="AB129" s="20">
        <v>92920</v>
      </c>
      <c r="AC129" s="31">
        <f t="shared" si="13"/>
        <v>33.135498320268759</v>
      </c>
      <c r="AD129" s="31">
        <f t="shared" si="14"/>
        <v>29.014557670772675</v>
      </c>
      <c r="AE129" s="31">
        <f t="shared" si="15"/>
        <v>18.58902575587906</v>
      </c>
      <c r="AF129" s="31">
        <f t="shared" si="16"/>
        <v>17.07726763717805</v>
      </c>
      <c r="AG129" s="31">
        <f t="shared" si="17"/>
        <v>26.270996640537515</v>
      </c>
      <c r="AH129" s="31">
        <f t="shared" si="18"/>
        <v>35.352743561030238</v>
      </c>
      <c r="AI129" s="31">
        <f t="shared" si="19"/>
        <v>35.856662933930572</v>
      </c>
      <c r="AJ129" s="31">
        <f t="shared" si="20"/>
        <v>34.848824188129896</v>
      </c>
      <c r="AK129" s="31">
        <f t="shared" si="21"/>
        <v>30.839865621500561</v>
      </c>
      <c r="AL129" s="31">
        <f t="shared" si="22"/>
        <v>26.013437849944008</v>
      </c>
    </row>
    <row r="130" spans="1:38" ht="18.75" customHeight="1" x14ac:dyDescent="0.25">
      <c r="A130" s="17">
        <v>369</v>
      </c>
      <c r="B130" s="3" t="s">
        <v>291</v>
      </c>
      <c r="C130" s="16">
        <v>24473</v>
      </c>
      <c r="D130" s="16"/>
      <c r="E130" s="3">
        <v>200</v>
      </c>
      <c r="F130" s="3" t="str">
        <f>IF(E130&gt;=2000,"LARGE",IF(E130&gt;=1000,"MEDIUM",IF(E130&gt;0, "SMALL", "UNKNOWN")))</f>
        <v>SMALL</v>
      </c>
      <c r="G130" s="3"/>
      <c r="H130" s="32">
        <f>E130*'[1]Estimates for kW-kWh'!$E$4</f>
        <v>78.733415233415244</v>
      </c>
      <c r="I130" s="33">
        <f>H130*'[1]Estimates for kW-kWh'!$H$4</f>
        <v>10.129886555360848</v>
      </c>
      <c r="J130" s="34">
        <f>H130*'[1]Estimates for kW-kWh'!$I$4</f>
        <v>13192.028180223811</v>
      </c>
      <c r="K130" s="3"/>
      <c r="L130" s="3"/>
      <c r="M130" s="18" t="s">
        <v>199</v>
      </c>
      <c r="N130" s="18"/>
      <c r="O130" s="18"/>
      <c r="P130" s="111"/>
      <c r="Q130" s="18"/>
      <c r="R130" s="18"/>
      <c r="S130" s="21">
        <v>298126.53000000003</v>
      </c>
      <c r="T130" s="21">
        <v>320599</v>
      </c>
      <c r="U130" s="21">
        <v>905108</v>
      </c>
      <c r="V130" s="21">
        <v>1635208</v>
      </c>
      <c r="W130" s="21">
        <v>1682308</v>
      </c>
      <c r="X130" s="21">
        <v>1573408</v>
      </c>
      <c r="Y130" s="21">
        <v>1313508</v>
      </c>
      <c r="Z130" s="21">
        <v>811408</v>
      </c>
      <c r="AA130" s="21">
        <v>749461</v>
      </c>
      <c r="AB130" s="21">
        <v>569622</v>
      </c>
      <c r="AC130" s="31">
        <f t="shared" si="13"/>
        <v>12.181854697013035</v>
      </c>
      <c r="AD130" s="31">
        <f t="shared" si="14"/>
        <v>13.100110325665019</v>
      </c>
      <c r="AE130" s="31">
        <f t="shared" si="15"/>
        <v>36.983941486536182</v>
      </c>
      <c r="AF130" s="31">
        <f t="shared" si="16"/>
        <v>66.816818534711729</v>
      </c>
      <c r="AG130" s="31">
        <f t="shared" si="17"/>
        <v>68.741388468924939</v>
      </c>
      <c r="AH130" s="31">
        <f t="shared" si="18"/>
        <v>64.291586646508392</v>
      </c>
      <c r="AI130" s="31">
        <f t="shared" si="19"/>
        <v>53.671719854533571</v>
      </c>
      <c r="AJ130" s="31">
        <f t="shared" si="20"/>
        <v>33.155232296816898</v>
      </c>
      <c r="AK130" s="31">
        <f t="shared" si="21"/>
        <v>30.623993789073673</v>
      </c>
      <c r="AL130" s="31">
        <f t="shared" si="22"/>
        <v>23.275528133044581</v>
      </c>
    </row>
    <row r="131" spans="1:38" ht="18.75" customHeight="1" x14ac:dyDescent="0.25">
      <c r="A131" s="17">
        <v>194</v>
      </c>
      <c r="B131" s="3" t="s">
        <v>392</v>
      </c>
      <c r="C131" s="16">
        <v>3787</v>
      </c>
      <c r="D131" s="16"/>
      <c r="E131" s="3"/>
      <c r="F131" s="2" t="s">
        <v>885</v>
      </c>
      <c r="G131" s="3"/>
      <c r="H131" s="32"/>
      <c r="I131" s="33"/>
      <c r="K131" s="3"/>
      <c r="L131" s="3"/>
      <c r="M131" s="18"/>
      <c r="N131" s="18"/>
      <c r="O131" s="18"/>
      <c r="P131" s="111"/>
      <c r="Q131" s="18"/>
      <c r="R131" s="18"/>
      <c r="S131" s="20">
        <v>46160</v>
      </c>
      <c r="T131" s="20">
        <v>41920</v>
      </c>
      <c r="U131" s="20">
        <v>27120</v>
      </c>
      <c r="V131" s="20">
        <v>47440</v>
      </c>
      <c r="W131" s="20">
        <v>27760</v>
      </c>
      <c r="X131" s="20">
        <v>14240</v>
      </c>
      <c r="Y131" s="20">
        <v>6640</v>
      </c>
      <c r="Z131" s="20">
        <v>96480</v>
      </c>
      <c r="AA131" s="20">
        <v>114400</v>
      </c>
      <c r="AB131" s="20">
        <v>96320</v>
      </c>
      <c r="AC131" s="31">
        <f t="shared" si="13"/>
        <v>12.189067863744389</v>
      </c>
      <c r="AD131" s="31">
        <f t="shared" si="14"/>
        <v>11.069448111961975</v>
      </c>
      <c r="AE131" s="31">
        <f t="shared" si="15"/>
        <v>7.1613414312120414</v>
      </c>
      <c r="AF131" s="31">
        <f t="shared" si="16"/>
        <v>12.527066279376815</v>
      </c>
      <c r="AG131" s="31">
        <f t="shared" si="17"/>
        <v>7.3303406390282548</v>
      </c>
      <c r="AH131" s="31">
        <f t="shared" si="18"/>
        <v>3.7602323739107475</v>
      </c>
      <c r="AI131" s="31">
        <f t="shared" si="19"/>
        <v>1.7533667810932136</v>
      </c>
      <c r="AJ131" s="31">
        <f t="shared" si="20"/>
        <v>25.476630578294163</v>
      </c>
      <c r="AK131" s="31">
        <f t="shared" si="21"/>
        <v>30.20860839714814</v>
      </c>
      <c r="AL131" s="31">
        <f t="shared" si="22"/>
        <v>25.43438077634011</v>
      </c>
    </row>
    <row r="132" spans="1:38" ht="18.75" customHeight="1" x14ac:dyDescent="0.25">
      <c r="A132" s="17">
        <v>300</v>
      </c>
      <c r="B132" s="3" t="s">
        <v>251</v>
      </c>
      <c r="C132" s="16">
        <v>19169</v>
      </c>
      <c r="D132" s="16"/>
      <c r="E132" s="3">
        <v>400</v>
      </c>
      <c r="F132" s="3" t="str">
        <f>IF(E132&gt;=2000,"LARGE",IF(E132&gt;=1000,"MEDIUM",IF(E132&gt;0, "SMALL", "UNKNOWN")))</f>
        <v>SMALL</v>
      </c>
      <c r="G132" s="3"/>
      <c r="H132" s="32">
        <f>E132*'[1]Estimates for kW-kWh'!$E$4</f>
        <v>157.46683046683049</v>
      </c>
      <c r="I132" s="33">
        <f>H132*'[1]Estimates for kW-kWh'!$H$4</f>
        <v>20.259773110721696</v>
      </c>
      <c r="J132" s="34">
        <f>H132*'[1]Estimates for kW-kWh'!$I$4</f>
        <v>26384.056360447623</v>
      </c>
      <c r="K132" s="3"/>
      <c r="L132" s="3"/>
      <c r="M132" s="18" t="s">
        <v>252</v>
      </c>
      <c r="N132" s="18"/>
      <c r="O132" s="18"/>
      <c r="P132" s="111"/>
      <c r="Q132" s="18"/>
      <c r="R132" s="18"/>
      <c r="S132" s="21">
        <v>639300</v>
      </c>
      <c r="T132" s="21">
        <v>729200</v>
      </c>
      <c r="U132" s="21">
        <v>683200</v>
      </c>
      <c r="V132" s="21">
        <v>624300</v>
      </c>
      <c r="W132" s="21">
        <v>591400</v>
      </c>
      <c r="X132" s="21">
        <v>564100</v>
      </c>
      <c r="Y132" s="21">
        <v>543900</v>
      </c>
      <c r="Z132" s="21">
        <v>565100</v>
      </c>
      <c r="AA132" s="21">
        <v>573300</v>
      </c>
      <c r="AB132" s="21">
        <v>445900</v>
      </c>
      <c r="AC132" s="31">
        <f t="shared" ref="AC132:AC195" si="25">S132/C132</f>
        <v>33.350722520736603</v>
      </c>
      <c r="AD132" s="31">
        <f t="shared" ref="AD132:AD195" si="26">T132/C132</f>
        <v>38.040586363399235</v>
      </c>
      <c r="AE132" s="31">
        <f t="shared" ref="AE132:AE195" si="27">U132/C132</f>
        <v>35.640878501747615</v>
      </c>
      <c r="AF132" s="31">
        <f t="shared" ref="AF132:AF195" si="28">V132/C132</f>
        <v>32.568209087589338</v>
      </c>
      <c r="AG132" s="31">
        <f t="shared" ref="AG132:AG195" si="29">W132/C132</f>
        <v>30.851896290886327</v>
      </c>
      <c r="AH132" s="31">
        <f t="shared" ref="AH132:AH195" si="30">X132/C132</f>
        <v>29.427721842558299</v>
      </c>
      <c r="AI132" s="31">
        <f t="shared" ref="AI132:AI195" si="31">Y132/C132</f>
        <v>28.373937085919977</v>
      </c>
      <c r="AJ132" s="31">
        <f t="shared" ref="AJ132:AJ195" si="32">Z132/C132</f>
        <v>29.479889404768116</v>
      </c>
      <c r="AK132" s="31">
        <f t="shared" ref="AK132:AK195" si="33">AA132/C132</f>
        <v>29.907663414888621</v>
      </c>
      <c r="AL132" s="31">
        <f t="shared" ref="AL132:AL195" si="34">AB132/C132</f>
        <v>23.261515989357818</v>
      </c>
    </row>
    <row r="133" spans="1:38" ht="18.75" customHeight="1" x14ac:dyDescent="0.25">
      <c r="A133" s="13">
        <v>825</v>
      </c>
      <c r="B133" s="5" t="s">
        <v>610</v>
      </c>
      <c r="C133" s="14">
        <v>5007</v>
      </c>
      <c r="D133" s="14"/>
      <c r="E133" s="3"/>
      <c r="F133" s="2" t="s">
        <v>885</v>
      </c>
      <c r="G133" s="3"/>
      <c r="H133" s="32"/>
      <c r="I133" s="33"/>
      <c r="K133" s="3"/>
      <c r="L133" s="3"/>
      <c r="M133" s="18"/>
      <c r="N133" s="18"/>
      <c r="O133" s="18"/>
      <c r="P133" s="111"/>
      <c r="Q133" s="18"/>
      <c r="R133" s="18"/>
      <c r="S133" s="20">
        <v>107840</v>
      </c>
      <c r="T133" s="20">
        <v>110320</v>
      </c>
      <c r="U133" s="20">
        <v>119920</v>
      </c>
      <c r="V133" s="20">
        <v>137040</v>
      </c>
      <c r="W133" s="20">
        <v>144880</v>
      </c>
      <c r="X133" s="20">
        <v>133600</v>
      </c>
      <c r="Y133" s="20">
        <v>142400</v>
      </c>
      <c r="Z133" s="20">
        <v>141200</v>
      </c>
      <c r="AA133" s="20">
        <v>145040</v>
      </c>
      <c r="AB133" s="20">
        <v>116000</v>
      </c>
      <c r="AC133" s="31">
        <f t="shared" si="25"/>
        <v>21.537847014180148</v>
      </c>
      <c r="AD133" s="31">
        <f t="shared" si="26"/>
        <v>22.033153584981026</v>
      </c>
      <c r="AE133" s="31">
        <f t="shared" si="27"/>
        <v>23.950469342919913</v>
      </c>
      <c r="AF133" s="31">
        <f t="shared" si="28"/>
        <v>27.369682444577592</v>
      </c>
      <c r="AG133" s="31">
        <f t="shared" si="29"/>
        <v>28.935490313561015</v>
      </c>
      <c r="AH133" s="31">
        <f t="shared" si="30"/>
        <v>26.682644297982826</v>
      </c>
      <c r="AI133" s="31">
        <f t="shared" si="31"/>
        <v>28.440183742760137</v>
      </c>
      <c r="AJ133" s="31">
        <f t="shared" si="32"/>
        <v>28.200519273017775</v>
      </c>
      <c r="AK133" s="31">
        <f t="shared" si="33"/>
        <v>28.967445576193331</v>
      </c>
      <c r="AL133" s="31">
        <f t="shared" si="34"/>
        <v>23.167565408428199</v>
      </c>
    </row>
    <row r="134" spans="1:38" ht="18.75" customHeight="1" x14ac:dyDescent="0.25">
      <c r="A134" s="17">
        <v>48</v>
      </c>
      <c r="B134" s="3" t="s">
        <v>244</v>
      </c>
      <c r="C134" s="16">
        <v>9413</v>
      </c>
      <c r="D134" s="16"/>
      <c r="E134" s="3">
        <v>450</v>
      </c>
      <c r="F134" s="3" t="str">
        <f>IF(E134&gt;=2000,"LARGE",IF(E134&gt;=1000,"MEDIUM",IF(E134&gt;0, "SMALL", "UNKNOWN")))</f>
        <v>SMALL</v>
      </c>
      <c r="G134" s="3"/>
      <c r="H134" s="32">
        <f>E134*'[1]Estimates for kW-kWh'!$E$4</f>
        <v>177.15018427518427</v>
      </c>
      <c r="I134" s="33">
        <f>H134*'[1]Estimates for kW-kWh'!$H$4</f>
        <v>22.792244749561902</v>
      </c>
      <c r="J134" s="34">
        <f>H134*'[1]Estimates for kW-kWh'!$I$4</f>
        <v>29682.06340550357</v>
      </c>
      <c r="K134" s="3"/>
      <c r="L134" s="3"/>
      <c r="M134" s="18" t="s">
        <v>212</v>
      </c>
      <c r="N134" s="18"/>
      <c r="O134" s="18"/>
      <c r="P134" s="111"/>
      <c r="Q134" s="18"/>
      <c r="R134" s="18"/>
      <c r="S134" s="21">
        <v>316230</v>
      </c>
      <c r="T134" s="21">
        <v>272340</v>
      </c>
      <c r="U134" s="21">
        <v>274050</v>
      </c>
      <c r="V134" s="21">
        <v>226606</v>
      </c>
      <c r="W134" s="21">
        <v>198240</v>
      </c>
      <c r="X134" s="21">
        <v>302120</v>
      </c>
      <c r="Y134" s="21">
        <v>303400</v>
      </c>
      <c r="Z134" s="21">
        <v>252960</v>
      </c>
      <c r="AA134" s="21">
        <v>271740</v>
      </c>
      <c r="AB134" s="21">
        <v>204920</v>
      </c>
      <c r="AC134" s="31">
        <f t="shared" si="25"/>
        <v>33.595028152554974</v>
      </c>
      <c r="AD134" s="31">
        <f t="shared" si="26"/>
        <v>28.932327631998302</v>
      </c>
      <c r="AE134" s="31">
        <f t="shared" si="27"/>
        <v>29.113991288643366</v>
      </c>
      <c r="AF134" s="31">
        <f t="shared" si="28"/>
        <v>24.073727823223201</v>
      </c>
      <c r="AG134" s="31">
        <f t="shared" si="29"/>
        <v>21.060235844045469</v>
      </c>
      <c r="AH134" s="31">
        <f t="shared" si="30"/>
        <v>32.096037395091891</v>
      </c>
      <c r="AI134" s="31">
        <f t="shared" si="31"/>
        <v>32.232019547434398</v>
      </c>
      <c r="AJ134" s="31">
        <f t="shared" si="32"/>
        <v>26.87347285668756</v>
      </c>
      <c r="AK134" s="31">
        <f t="shared" si="33"/>
        <v>28.868585998087752</v>
      </c>
      <c r="AL134" s="31">
        <f t="shared" si="34"/>
        <v>21.769892701582918</v>
      </c>
    </row>
    <row r="135" spans="1:38" ht="18.75" customHeight="1" x14ac:dyDescent="0.25">
      <c r="A135" s="17">
        <v>73</v>
      </c>
      <c r="B135" s="3" t="s">
        <v>249</v>
      </c>
      <c r="C135" s="16">
        <v>24281</v>
      </c>
      <c r="D135" s="16"/>
      <c r="E135" s="3">
        <v>400</v>
      </c>
      <c r="F135" s="3" t="str">
        <f>IF(E135&gt;=2000,"LARGE",IF(E135&gt;=1000,"MEDIUM",IF(E135&gt;0, "SMALL", "UNKNOWN")))</f>
        <v>SMALL</v>
      </c>
      <c r="G135" s="3"/>
      <c r="H135" s="32">
        <f>E135*'[1]Estimates for kW-kWh'!$E$4</f>
        <v>157.46683046683049</v>
      </c>
      <c r="I135" s="33">
        <f>H135*'[1]Estimates for kW-kWh'!$H$4</f>
        <v>20.259773110721696</v>
      </c>
      <c r="J135" s="34">
        <f>H135*'[1]Estimates for kW-kWh'!$I$4</f>
        <v>26384.056360447623</v>
      </c>
      <c r="K135" s="3"/>
      <c r="L135" s="3"/>
      <c r="M135" s="18" t="s">
        <v>18</v>
      </c>
      <c r="N135" s="18"/>
      <c r="O135" s="18"/>
      <c r="P135" s="111"/>
      <c r="Q135" s="18"/>
      <c r="R135" s="18"/>
      <c r="S135" s="21">
        <v>670080</v>
      </c>
      <c r="T135" s="21">
        <v>606080</v>
      </c>
      <c r="U135" s="21">
        <v>608640</v>
      </c>
      <c r="V135" s="21">
        <v>613760</v>
      </c>
      <c r="W135" s="21">
        <v>656320</v>
      </c>
      <c r="X135" s="21">
        <v>655040</v>
      </c>
      <c r="Y135" s="21">
        <v>661760</v>
      </c>
      <c r="Z135" s="21">
        <v>635200</v>
      </c>
      <c r="AA135" s="21">
        <v>696960</v>
      </c>
      <c r="AB135" s="21">
        <v>609920</v>
      </c>
      <c r="AC135" s="31">
        <f t="shared" si="25"/>
        <v>27.596886454429388</v>
      </c>
      <c r="AD135" s="31">
        <f t="shared" si="26"/>
        <v>24.961080680367367</v>
      </c>
      <c r="AE135" s="31">
        <f t="shared" si="27"/>
        <v>25.066512911329845</v>
      </c>
      <c r="AF135" s="31">
        <f t="shared" si="28"/>
        <v>25.277377373254808</v>
      </c>
      <c r="AG135" s="31">
        <f t="shared" si="29"/>
        <v>27.030188213006053</v>
      </c>
      <c r="AH135" s="31">
        <f t="shared" si="30"/>
        <v>26.977472097524814</v>
      </c>
      <c r="AI135" s="31">
        <f t="shared" si="31"/>
        <v>27.254231703801327</v>
      </c>
      <c r="AJ135" s="31">
        <f t="shared" si="32"/>
        <v>26.160372307565588</v>
      </c>
      <c r="AK135" s="31">
        <f t="shared" si="33"/>
        <v>28.703924879535439</v>
      </c>
      <c r="AL135" s="31">
        <f t="shared" si="34"/>
        <v>25.119229026811087</v>
      </c>
    </row>
    <row r="136" spans="1:38" ht="18.75" customHeight="1" x14ac:dyDescent="0.25">
      <c r="A136" s="17">
        <v>379</v>
      </c>
      <c r="B136" s="3" t="s">
        <v>281</v>
      </c>
      <c r="C136" s="16">
        <v>40084</v>
      </c>
      <c r="D136" s="16"/>
      <c r="E136" s="3">
        <v>250</v>
      </c>
      <c r="F136" s="3" t="str">
        <f>IF(E136&gt;=2000,"LARGE",IF(E136&gt;=1000,"MEDIUM",IF(E136&gt;0, "SMALL", "UNKNOWN")))</f>
        <v>SMALL</v>
      </c>
      <c r="G136" s="3"/>
      <c r="H136" s="32">
        <f>E136*'[1]Estimates for kW-kWh'!$E$4</f>
        <v>98.416769041769044</v>
      </c>
      <c r="I136" s="33">
        <f>H136*'[1]Estimates for kW-kWh'!$H$4</f>
        <v>12.662358194201058</v>
      </c>
      <c r="J136" s="34">
        <f>H136*'[1]Estimates for kW-kWh'!$I$4</f>
        <v>16490.035225279764</v>
      </c>
      <c r="K136" s="3"/>
      <c r="L136" s="3"/>
      <c r="M136" s="18" t="s">
        <v>282</v>
      </c>
      <c r="N136" s="18"/>
      <c r="O136" s="18"/>
      <c r="P136" s="111"/>
      <c r="Q136" s="18"/>
      <c r="R136" s="18"/>
      <c r="S136" s="21">
        <v>1406000</v>
      </c>
      <c r="T136" s="21">
        <v>1403800</v>
      </c>
      <c r="U136" s="21">
        <v>1422200</v>
      </c>
      <c r="V136" s="21">
        <v>1484400</v>
      </c>
      <c r="W136" s="21">
        <v>1462400</v>
      </c>
      <c r="X136" s="21">
        <v>1350600</v>
      </c>
      <c r="Y136" s="21">
        <v>1432200</v>
      </c>
      <c r="Z136" s="21">
        <v>1486000</v>
      </c>
      <c r="AA136" s="21">
        <v>1043800</v>
      </c>
      <c r="AB136" s="21">
        <v>904600</v>
      </c>
      <c r="AC136" s="31">
        <f t="shared" si="25"/>
        <v>35.076339686658017</v>
      </c>
      <c r="AD136" s="31">
        <f t="shared" si="26"/>
        <v>35.021454944616309</v>
      </c>
      <c r="AE136" s="31">
        <f t="shared" si="27"/>
        <v>35.480490968965171</v>
      </c>
      <c r="AF136" s="31">
        <f t="shared" si="28"/>
        <v>37.032232312144494</v>
      </c>
      <c r="AG136" s="31">
        <f t="shared" si="29"/>
        <v>36.483384891727376</v>
      </c>
      <c r="AH136" s="31">
        <f t="shared" si="30"/>
        <v>33.694242091607627</v>
      </c>
      <c r="AI136" s="31">
        <f t="shared" si="31"/>
        <v>35.729967069154775</v>
      </c>
      <c r="AJ136" s="31">
        <f t="shared" si="32"/>
        <v>37.072148488174832</v>
      </c>
      <c r="AK136" s="31">
        <f t="shared" si="33"/>
        <v>26.040315337790641</v>
      </c>
      <c r="AL136" s="31">
        <f t="shared" si="34"/>
        <v>22.567608023151383</v>
      </c>
    </row>
    <row r="137" spans="1:38" ht="18.75" customHeight="1" x14ac:dyDescent="0.25">
      <c r="A137" s="13">
        <v>676</v>
      </c>
      <c r="B137" s="5" t="s">
        <v>564</v>
      </c>
      <c r="C137" s="14">
        <v>24772</v>
      </c>
      <c r="D137" s="14"/>
      <c r="E137" s="3"/>
      <c r="F137" s="2" t="s">
        <v>885</v>
      </c>
      <c r="G137" s="3"/>
      <c r="H137" s="32"/>
      <c r="I137" s="33"/>
      <c r="K137" s="3"/>
      <c r="L137" s="3"/>
      <c r="M137" s="18"/>
      <c r="N137" s="18"/>
      <c r="O137" s="18"/>
      <c r="P137" s="111"/>
      <c r="Q137" s="18"/>
      <c r="R137" s="18"/>
      <c r="S137" s="20">
        <v>754240</v>
      </c>
      <c r="T137" s="20">
        <v>706240</v>
      </c>
      <c r="U137" s="20">
        <v>744491</v>
      </c>
      <c r="V137" s="20">
        <v>804466</v>
      </c>
      <c r="W137" s="20">
        <v>780431</v>
      </c>
      <c r="X137" s="20">
        <v>640291</v>
      </c>
      <c r="Y137" s="20">
        <v>668814</v>
      </c>
      <c r="Z137" s="20">
        <v>631548</v>
      </c>
      <c r="AA137" s="20">
        <v>606633</v>
      </c>
      <c r="AB137" s="20">
        <v>515812</v>
      </c>
      <c r="AC137" s="31">
        <f t="shared" si="25"/>
        <v>30.447279186177944</v>
      </c>
      <c r="AD137" s="31">
        <f t="shared" si="26"/>
        <v>28.509607621508156</v>
      </c>
      <c r="AE137" s="31">
        <f t="shared" si="27"/>
        <v>30.053730017761989</v>
      </c>
      <c r="AF137" s="31">
        <f t="shared" si="28"/>
        <v>32.474810269659294</v>
      </c>
      <c r="AG137" s="31">
        <f t="shared" si="29"/>
        <v>31.504561601808494</v>
      </c>
      <c r="AH137" s="31">
        <f t="shared" si="30"/>
        <v>25.847367996124657</v>
      </c>
      <c r="AI137" s="31">
        <f t="shared" si="31"/>
        <v>26.998788955272083</v>
      </c>
      <c r="AJ137" s="31">
        <f t="shared" si="32"/>
        <v>25.494429194251573</v>
      </c>
      <c r="AK137" s="31">
        <f t="shared" si="33"/>
        <v>24.488656547715163</v>
      </c>
      <c r="AL137" s="31">
        <f t="shared" si="34"/>
        <v>20.822380106571938</v>
      </c>
    </row>
    <row r="138" spans="1:38" ht="18.75" customHeight="1" x14ac:dyDescent="0.25">
      <c r="A138" s="17">
        <v>559</v>
      </c>
      <c r="B138" s="5" t="s">
        <v>559</v>
      </c>
      <c r="C138" s="16">
        <v>27280</v>
      </c>
      <c r="D138" s="16"/>
      <c r="E138" s="3"/>
      <c r="F138" s="2" t="s">
        <v>885</v>
      </c>
      <c r="G138" s="3"/>
      <c r="H138" s="32"/>
      <c r="I138" s="33"/>
      <c r="K138" s="3"/>
      <c r="L138" s="3"/>
      <c r="M138" s="18"/>
      <c r="N138" s="18"/>
      <c r="O138" s="18"/>
      <c r="P138" s="111"/>
      <c r="Q138" s="18"/>
      <c r="R138" s="18"/>
      <c r="S138" s="20">
        <v>527680</v>
      </c>
      <c r="T138" s="20">
        <v>511200</v>
      </c>
      <c r="U138" s="20">
        <v>494400</v>
      </c>
      <c r="V138" s="20">
        <v>530720</v>
      </c>
      <c r="W138" s="20">
        <v>521120</v>
      </c>
      <c r="X138" s="20">
        <v>456960</v>
      </c>
      <c r="Y138" s="20">
        <v>370590</v>
      </c>
      <c r="Z138" s="20">
        <v>383755</v>
      </c>
      <c r="AA138" s="20">
        <v>658324</v>
      </c>
      <c r="AB138" s="20">
        <v>631157</v>
      </c>
      <c r="AC138" s="31">
        <f t="shared" si="25"/>
        <v>19.343108504398828</v>
      </c>
      <c r="AD138" s="31">
        <f t="shared" si="26"/>
        <v>18.739002932551319</v>
      </c>
      <c r="AE138" s="31">
        <f t="shared" si="27"/>
        <v>18.123167155425222</v>
      </c>
      <c r="AF138" s="31">
        <f t="shared" si="28"/>
        <v>19.454545454545453</v>
      </c>
      <c r="AG138" s="31">
        <f t="shared" si="29"/>
        <v>19.102639296187682</v>
      </c>
      <c r="AH138" s="31">
        <f t="shared" si="30"/>
        <v>16.750733137829911</v>
      </c>
      <c r="AI138" s="31">
        <f t="shared" si="31"/>
        <v>13.584677419354838</v>
      </c>
      <c r="AJ138" s="31">
        <f t="shared" si="32"/>
        <v>14.067265395894427</v>
      </c>
      <c r="AK138" s="31">
        <f t="shared" si="33"/>
        <v>24.132111436950147</v>
      </c>
      <c r="AL138" s="31">
        <f t="shared" si="34"/>
        <v>23.13625366568915</v>
      </c>
    </row>
    <row r="139" spans="1:38" ht="18.75" customHeight="1" x14ac:dyDescent="0.25">
      <c r="A139" s="17">
        <v>281</v>
      </c>
      <c r="B139" s="3" t="s">
        <v>474</v>
      </c>
      <c r="C139" s="16">
        <v>32095</v>
      </c>
      <c r="D139" s="16"/>
      <c r="E139" s="3"/>
      <c r="F139" s="2" t="s">
        <v>885</v>
      </c>
      <c r="G139" s="3"/>
      <c r="H139" s="32"/>
      <c r="I139" s="33"/>
      <c r="K139" s="3"/>
      <c r="L139" s="3"/>
      <c r="M139" s="18"/>
      <c r="N139" s="18"/>
      <c r="O139" s="18"/>
      <c r="P139" s="111"/>
      <c r="Q139" s="18"/>
      <c r="R139" s="18"/>
      <c r="S139" s="20">
        <v>901944</v>
      </c>
      <c r="T139" s="20">
        <v>807580</v>
      </c>
      <c r="U139" s="20">
        <v>797622</v>
      </c>
      <c r="V139" s="20">
        <v>840162</v>
      </c>
      <c r="W139" s="20">
        <v>784492</v>
      </c>
      <c r="X139" s="20">
        <v>715077</v>
      </c>
      <c r="Y139" s="20">
        <v>717499</v>
      </c>
      <c r="Z139" s="20">
        <v>739688</v>
      </c>
      <c r="AA139" s="20">
        <v>757328</v>
      </c>
      <c r="AB139" s="20">
        <v>507390</v>
      </c>
      <c r="AC139" s="31">
        <f t="shared" si="25"/>
        <v>28.102321233837046</v>
      </c>
      <c r="AD139" s="31">
        <f t="shared" si="26"/>
        <v>25.162174793581556</v>
      </c>
      <c r="AE139" s="31">
        <f t="shared" si="27"/>
        <v>24.851908396946566</v>
      </c>
      <c r="AF139" s="31">
        <f t="shared" si="28"/>
        <v>26.17734849665057</v>
      </c>
      <c r="AG139" s="31">
        <f t="shared" si="29"/>
        <v>24.442810406605389</v>
      </c>
      <c r="AH139" s="31">
        <f t="shared" si="30"/>
        <v>22.280012463000467</v>
      </c>
      <c r="AI139" s="31">
        <f t="shared" si="31"/>
        <v>22.355475930830348</v>
      </c>
      <c r="AJ139" s="31">
        <f t="shared" si="32"/>
        <v>23.046829724256114</v>
      </c>
      <c r="AK139" s="31">
        <f t="shared" si="33"/>
        <v>23.596448044866801</v>
      </c>
      <c r="AL139" s="31">
        <f t="shared" si="34"/>
        <v>15.809004517837669</v>
      </c>
    </row>
    <row r="140" spans="1:38" ht="18.75" customHeight="1" x14ac:dyDescent="0.25">
      <c r="A140" s="17">
        <v>358</v>
      </c>
      <c r="B140" s="3" t="s">
        <v>245</v>
      </c>
      <c r="C140" s="16">
        <v>26856</v>
      </c>
      <c r="D140" s="16"/>
      <c r="E140" s="3">
        <v>450</v>
      </c>
      <c r="F140" s="3" t="str">
        <f>IF(E140&gt;=2000,"LARGE",IF(E140&gt;=1000,"MEDIUM",IF(E140&gt;0, "SMALL", "UNKNOWN")))</f>
        <v>SMALL</v>
      </c>
      <c r="G140" s="3"/>
      <c r="H140" s="32">
        <f>E140*'[1]Estimates for kW-kWh'!$E$4</f>
        <v>177.15018427518427</v>
      </c>
      <c r="I140" s="33">
        <f>H140*'[1]Estimates for kW-kWh'!$H$4</f>
        <v>22.792244749561902</v>
      </c>
      <c r="J140" s="34">
        <f>H140*'[1]Estimates for kW-kWh'!$I$4</f>
        <v>29682.06340550357</v>
      </c>
      <c r="K140" s="3"/>
      <c r="L140" s="3"/>
      <c r="M140" s="18" t="s">
        <v>18</v>
      </c>
      <c r="N140" s="18"/>
      <c r="O140" s="18"/>
      <c r="P140" s="111"/>
      <c r="Q140" s="18"/>
      <c r="R140" s="18"/>
      <c r="S140" s="21">
        <v>541320</v>
      </c>
      <c r="T140" s="21">
        <v>788880</v>
      </c>
      <c r="U140" s="21">
        <v>801240</v>
      </c>
      <c r="V140" s="21">
        <v>805080</v>
      </c>
      <c r="W140" s="21">
        <v>577080</v>
      </c>
      <c r="X140" s="21">
        <v>574560</v>
      </c>
      <c r="Y140" s="21">
        <v>416880</v>
      </c>
      <c r="Z140" s="21">
        <v>524040</v>
      </c>
      <c r="AA140" s="21">
        <v>628200</v>
      </c>
      <c r="AB140" s="21">
        <v>465360</v>
      </c>
      <c r="AC140" s="31">
        <f t="shared" si="25"/>
        <v>20.156389633601428</v>
      </c>
      <c r="AD140" s="31">
        <f t="shared" si="26"/>
        <v>29.37444146559428</v>
      </c>
      <c r="AE140" s="31">
        <f t="shared" si="27"/>
        <v>29.83467381590706</v>
      </c>
      <c r="AF140" s="31">
        <f t="shared" si="28"/>
        <v>29.977658623771223</v>
      </c>
      <c r="AG140" s="31">
        <f t="shared" si="29"/>
        <v>21.487935656836463</v>
      </c>
      <c r="AH140" s="31">
        <f t="shared" si="30"/>
        <v>21.394101876675602</v>
      </c>
      <c r="AI140" s="31">
        <f t="shared" si="31"/>
        <v>15.52278820375335</v>
      </c>
      <c r="AJ140" s="31">
        <f t="shared" si="32"/>
        <v>19.512957998212691</v>
      </c>
      <c r="AK140" s="31">
        <f t="shared" si="33"/>
        <v>23.391420911528151</v>
      </c>
      <c r="AL140" s="31">
        <f t="shared" si="34"/>
        <v>17.327971403038426</v>
      </c>
    </row>
    <row r="141" spans="1:38" ht="18.75" customHeight="1" x14ac:dyDescent="0.25">
      <c r="A141" s="17">
        <v>131</v>
      </c>
      <c r="B141" s="3" t="s">
        <v>360</v>
      </c>
      <c r="C141" s="16">
        <v>67188</v>
      </c>
      <c r="D141" s="16"/>
      <c r="E141" s="3"/>
      <c r="F141" s="3" t="s">
        <v>885</v>
      </c>
      <c r="G141" s="3"/>
      <c r="H141" s="32"/>
      <c r="I141" s="33"/>
      <c r="K141" s="3"/>
      <c r="L141" s="3"/>
      <c r="M141" s="18"/>
      <c r="N141" s="18"/>
      <c r="O141" s="18"/>
      <c r="P141" s="111"/>
      <c r="Q141" s="18"/>
      <c r="R141" s="18"/>
      <c r="S141" s="20">
        <v>2111300</v>
      </c>
      <c r="T141" s="20">
        <v>2155100</v>
      </c>
      <c r="U141" s="20">
        <v>2139397</v>
      </c>
      <c r="V141" s="20">
        <v>1962400</v>
      </c>
      <c r="W141" s="20">
        <v>1833300</v>
      </c>
      <c r="X141" s="20">
        <v>1787400</v>
      </c>
      <c r="Y141" s="20">
        <v>1920200</v>
      </c>
      <c r="Z141" s="20">
        <v>1872000</v>
      </c>
      <c r="AA141" s="20">
        <v>1534324.92</v>
      </c>
      <c r="AB141" s="20">
        <v>1304905</v>
      </c>
      <c r="AC141" s="31">
        <f t="shared" si="25"/>
        <v>31.423766148717032</v>
      </c>
      <c r="AD141" s="31">
        <f t="shared" si="26"/>
        <v>32.075668274096564</v>
      </c>
      <c r="AE141" s="31">
        <f t="shared" si="27"/>
        <v>31.841950943620883</v>
      </c>
      <c r="AF141" s="31">
        <f t="shared" si="28"/>
        <v>29.207596594629994</v>
      </c>
      <c r="AG141" s="31">
        <f t="shared" si="29"/>
        <v>27.286122521878905</v>
      </c>
      <c r="AH141" s="31">
        <f t="shared" si="30"/>
        <v>26.602964815145562</v>
      </c>
      <c r="AI141" s="31">
        <f t="shared" si="31"/>
        <v>28.579508245520035</v>
      </c>
      <c r="AJ141" s="31">
        <f t="shared" si="32"/>
        <v>27.86211823539918</v>
      </c>
      <c r="AK141" s="31">
        <f t="shared" si="33"/>
        <v>22.836293981068046</v>
      </c>
      <c r="AL141" s="31">
        <f t="shared" si="34"/>
        <v>19.421697326903615</v>
      </c>
    </row>
    <row r="142" spans="1:38" s="2" customFormat="1" ht="18.75" customHeight="1" x14ac:dyDescent="0.25">
      <c r="A142" s="24">
        <v>307</v>
      </c>
      <c r="B142" s="5" t="s">
        <v>450</v>
      </c>
      <c r="C142" s="14">
        <v>3762</v>
      </c>
      <c r="D142" s="14"/>
      <c r="F142" s="2" t="s">
        <v>885</v>
      </c>
      <c r="H142" s="35"/>
      <c r="I142" s="36"/>
      <c r="J142" s="37"/>
      <c r="M142" s="38"/>
      <c r="N142" s="38"/>
      <c r="O142" s="38"/>
      <c r="P142" s="39"/>
      <c r="Q142" s="38"/>
      <c r="R142" s="38"/>
      <c r="S142" s="20">
        <v>88360</v>
      </c>
      <c r="T142" s="20">
        <v>107640</v>
      </c>
      <c r="U142" s="20">
        <v>104040</v>
      </c>
      <c r="V142" s="20">
        <v>119920</v>
      </c>
      <c r="W142" s="20">
        <v>100040</v>
      </c>
      <c r="X142" s="20">
        <v>107560</v>
      </c>
      <c r="Y142" s="20">
        <v>116200</v>
      </c>
      <c r="Z142" s="20">
        <v>99800</v>
      </c>
      <c r="AA142" s="20">
        <v>85800</v>
      </c>
      <c r="AB142" s="20">
        <v>82920</v>
      </c>
      <c r="AC142" s="31">
        <f t="shared" si="25"/>
        <v>23.487506645401382</v>
      </c>
      <c r="AD142" s="31">
        <f t="shared" si="26"/>
        <v>28.612440191387559</v>
      </c>
      <c r="AE142" s="31">
        <f t="shared" si="27"/>
        <v>27.655502392344498</v>
      </c>
      <c r="AF142" s="31">
        <f t="shared" si="28"/>
        <v>31.876661350345561</v>
      </c>
      <c r="AG142" s="31">
        <f t="shared" si="29"/>
        <v>26.592238171185539</v>
      </c>
      <c r="AH142" s="31">
        <f t="shared" si="30"/>
        <v>28.59117490696438</v>
      </c>
      <c r="AI142" s="31">
        <f t="shared" si="31"/>
        <v>30.88782562466773</v>
      </c>
      <c r="AJ142" s="31">
        <f t="shared" si="32"/>
        <v>26.528442317916003</v>
      </c>
      <c r="AK142" s="31">
        <f t="shared" si="33"/>
        <v>22.807017543859651</v>
      </c>
      <c r="AL142" s="31">
        <f t="shared" si="34"/>
        <v>22.041467304625201</v>
      </c>
    </row>
    <row r="143" spans="1:38" s="2" customFormat="1" ht="18.75" customHeight="1" x14ac:dyDescent="0.25">
      <c r="A143" s="17">
        <v>938</v>
      </c>
      <c r="B143" s="3" t="s">
        <v>710</v>
      </c>
      <c r="C143" s="16">
        <v>3471</v>
      </c>
      <c r="D143" s="16"/>
      <c r="E143" s="3"/>
      <c r="F143" s="2" t="s">
        <v>885</v>
      </c>
      <c r="G143" s="3"/>
      <c r="H143" s="32"/>
      <c r="I143" s="33"/>
      <c r="J143" s="34"/>
      <c r="K143" s="3"/>
      <c r="L143" s="3"/>
      <c r="M143" s="18"/>
      <c r="N143" s="18"/>
      <c r="O143" s="18"/>
      <c r="P143" s="111"/>
      <c r="Q143" s="18"/>
      <c r="R143" s="18"/>
      <c r="S143" s="20">
        <v>107160</v>
      </c>
      <c r="T143" s="20">
        <v>108160</v>
      </c>
      <c r="U143" s="20">
        <v>112720</v>
      </c>
      <c r="V143" s="20">
        <v>101200</v>
      </c>
      <c r="W143" s="20">
        <v>69760</v>
      </c>
      <c r="X143" s="20">
        <v>86880</v>
      </c>
      <c r="Y143" s="20">
        <v>91280</v>
      </c>
      <c r="Z143" s="20">
        <v>83938</v>
      </c>
      <c r="AA143" s="20">
        <v>74316</v>
      </c>
      <c r="AB143" s="20">
        <v>31403</v>
      </c>
      <c r="AC143" s="31">
        <f t="shared" si="25"/>
        <v>30.872947277441661</v>
      </c>
      <c r="AD143" s="31">
        <f t="shared" si="26"/>
        <v>31.161048689138578</v>
      </c>
      <c r="AE143" s="31">
        <f t="shared" si="27"/>
        <v>32.474791126476518</v>
      </c>
      <c r="AF143" s="31">
        <f t="shared" si="28"/>
        <v>29.155862863728032</v>
      </c>
      <c r="AG143" s="31">
        <f t="shared" si="29"/>
        <v>20.097954479976952</v>
      </c>
      <c r="AH143" s="31">
        <f t="shared" si="30"/>
        <v>25.030250648228176</v>
      </c>
      <c r="AI143" s="31">
        <f t="shared" si="31"/>
        <v>26.297896859694614</v>
      </c>
      <c r="AJ143" s="31">
        <f t="shared" si="32"/>
        <v>24.182656295015846</v>
      </c>
      <c r="AK143" s="31">
        <f t="shared" si="33"/>
        <v>21.410544511668107</v>
      </c>
      <c r="AL143" s="31">
        <f t="shared" si="34"/>
        <v>9.0472486315182952</v>
      </c>
    </row>
    <row r="144" spans="1:38" s="2" customFormat="1" ht="18.75" customHeight="1" x14ac:dyDescent="0.25">
      <c r="A144" s="17">
        <v>148</v>
      </c>
      <c r="B144" s="4" t="s">
        <v>371</v>
      </c>
      <c r="C144" s="19">
        <v>124008</v>
      </c>
      <c r="D144" s="19"/>
      <c r="E144" s="3"/>
      <c r="F144" s="3" t="s">
        <v>885</v>
      </c>
      <c r="G144" s="3"/>
      <c r="H144" s="32"/>
      <c r="I144" s="33"/>
      <c r="J144" s="34"/>
      <c r="K144" s="3"/>
      <c r="L144" s="3"/>
      <c r="M144" s="18"/>
      <c r="N144" s="18"/>
      <c r="O144" s="18"/>
      <c r="P144" s="111"/>
      <c r="Q144" s="18"/>
      <c r="R144" s="18"/>
      <c r="S144" s="20">
        <v>3985560</v>
      </c>
      <c r="T144" s="20">
        <v>4187280</v>
      </c>
      <c r="U144" s="20">
        <v>3892200</v>
      </c>
      <c r="V144" s="20">
        <v>3183000</v>
      </c>
      <c r="W144" s="20">
        <v>3026040</v>
      </c>
      <c r="X144" s="20">
        <v>3091680</v>
      </c>
      <c r="Y144" s="20">
        <v>2746800</v>
      </c>
      <c r="Z144" s="20">
        <v>2343215</v>
      </c>
      <c r="AA144" s="20">
        <v>2644178</v>
      </c>
      <c r="AB144" s="20">
        <v>2096346</v>
      </c>
      <c r="AC144" s="31">
        <f t="shared" si="25"/>
        <v>32.139539384555832</v>
      </c>
      <c r="AD144" s="31">
        <f t="shared" si="26"/>
        <v>33.766208631701183</v>
      </c>
      <c r="AE144" s="31">
        <f t="shared" si="27"/>
        <v>31.386684730017418</v>
      </c>
      <c r="AF144" s="31">
        <f t="shared" si="28"/>
        <v>25.667698858138184</v>
      </c>
      <c r="AG144" s="31">
        <f t="shared" si="29"/>
        <v>24.401974066189279</v>
      </c>
      <c r="AH144" s="31">
        <f t="shared" si="30"/>
        <v>24.931294755177085</v>
      </c>
      <c r="AI144" s="31">
        <f t="shared" si="31"/>
        <v>22.150183859105866</v>
      </c>
      <c r="AJ144" s="31">
        <f t="shared" si="32"/>
        <v>18.895676085413843</v>
      </c>
      <c r="AK144" s="31">
        <f t="shared" si="33"/>
        <v>21.322640474808075</v>
      </c>
      <c r="AL144" s="31">
        <f t="shared" si="34"/>
        <v>16.904925488678149</v>
      </c>
    </row>
    <row r="145" spans="1:38" ht="18.75" customHeight="1" x14ac:dyDescent="0.25">
      <c r="A145" s="13">
        <v>837</v>
      </c>
      <c r="B145" s="5" t="s">
        <v>621</v>
      </c>
      <c r="C145" s="14">
        <v>1280</v>
      </c>
      <c r="D145" s="14"/>
      <c r="E145" s="3"/>
      <c r="F145" s="2" t="s">
        <v>885</v>
      </c>
      <c r="G145" s="3"/>
      <c r="H145" s="32"/>
      <c r="I145" s="33"/>
      <c r="K145" s="3"/>
      <c r="L145" s="3"/>
      <c r="M145" s="18"/>
      <c r="N145" s="18"/>
      <c r="O145" s="18"/>
      <c r="P145" s="111"/>
      <c r="Q145" s="18"/>
      <c r="R145" s="18"/>
      <c r="S145" s="20">
        <v>20307</v>
      </c>
      <c r="T145" s="20">
        <v>20092</v>
      </c>
      <c r="U145" s="20">
        <v>20637</v>
      </c>
      <c r="V145" s="20">
        <v>23614</v>
      </c>
      <c r="W145" s="20">
        <v>23938</v>
      </c>
      <c r="X145" s="20">
        <v>27300</v>
      </c>
      <c r="Y145" s="20">
        <v>25484</v>
      </c>
      <c r="Z145" s="20">
        <v>28678</v>
      </c>
      <c r="AA145" s="20">
        <v>25902</v>
      </c>
      <c r="AB145" s="20">
        <v>17419</v>
      </c>
      <c r="AC145" s="31">
        <f t="shared" si="25"/>
        <v>15.86484375</v>
      </c>
      <c r="AD145" s="31">
        <f t="shared" si="26"/>
        <v>15.696875</v>
      </c>
      <c r="AE145" s="31">
        <f t="shared" si="27"/>
        <v>16.122656249999999</v>
      </c>
      <c r="AF145" s="31">
        <f t="shared" si="28"/>
        <v>18.448437500000001</v>
      </c>
      <c r="AG145" s="31">
        <f t="shared" si="29"/>
        <v>18.701562500000001</v>
      </c>
      <c r="AH145" s="31">
        <f t="shared" si="30"/>
        <v>21.328125</v>
      </c>
      <c r="AI145" s="31">
        <f t="shared" si="31"/>
        <v>19.909375000000001</v>
      </c>
      <c r="AJ145" s="31">
        <f t="shared" si="32"/>
        <v>22.404687500000001</v>
      </c>
      <c r="AK145" s="31">
        <f t="shared" si="33"/>
        <v>20.235937499999999</v>
      </c>
      <c r="AL145" s="31">
        <f t="shared" si="34"/>
        <v>13.608593750000001</v>
      </c>
    </row>
    <row r="146" spans="1:38" s="2" customFormat="1" ht="18.75" customHeight="1" x14ac:dyDescent="0.25">
      <c r="A146" s="13">
        <v>824</v>
      </c>
      <c r="B146" s="5" t="s">
        <v>609</v>
      </c>
      <c r="C146" s="14">
        <v>6300</v>
      </c>
      <c r="D146" s="14"/>
      <c r="E146" s="3"/>
      <c r="F146" s="2" t="s">
        <v>885</v>
      </c>
      <c r="G146" s="3"/>
      <c r="H146" s="32"/>
      <c r="I146" s="33"/>
      <c r="J146" s="34"/>
      <c r="K146" s="3"/>
      <c r="L146" s="3"/>
      <c r="M146" s="18"/>
      <c r="N146" s="18"/>
      <c r="O146" s="18"/>
      <c r="P146" s="111"/>
      <c r="Q146" s="18"/>
      <c r="R146" s="18"/>
      <c r="S146" s="20">
        <v>125700</v>
      </c>
      <c r="T146" s="20">
        <v>165190</v>
      </c>
      <c r="U146" s="20">
        <v>167550</v>
      </c>
      <c r="V146" s="20">
        <v>151210</v>
      </c>
      <c r="W146" s="20">
        <v>132300</v>
      </c>
      <c r="X146" s="20">
        <v>141990</v>
      </c>
      <c r="Y146" s="20">
        <v>124890</v>
      </c>
      <c r="Z146" s="20">
        <v>136320</v>
      </c>
      <c r="AA146" s="20">
        <v>127250</v>
      </c>
      <c r="AB146" s="20">
        <v>106790</v>
      </c>
      <c r="AC146" s="31">
        <f t="shared" si="25"/>
        <v>19.952380952380953</v>
      </c>
      <c r="AD146" s="31">
        <f t="shared" si="26"/>
        <v>26.220634920634922</v>
      </c>
      <c r="AE146" s="31">
        <f t="shared" si="27"/>
        <v>26.595238095238095</v>
      </c>
      <c r="AF146" s="31">
        <f t="shared" si="28"/>
        <v>24.001587301587303</v>
      </c>
      <c r="AG146" s="31">
        <f t="shared" si="29"/>
        <v>21</v>
      </c>
      <c r="AH146" s="31">
        <f t="shared" si="30"/>
        <v>22.538095238095238</v>
      </c>
      <c r="AI146" s="31">
        <f t="shared" si="31"/>
        <v>19.823809523809523</v>
      </c>
      <c r="AJ146" s="31">
        <f t="shared" si="32"/>
        <v>21.638095238095239</v>
      </c>
      <c r="AK146" s="31">
        <f t="shared" si="33"/>
        <v>20.198412698412699</v>
      </c>
      <c r="AL146" s="31">
        <f t="shared" si="34"/>
        <v>16.950793650793649</v>
      </c>
    </row>
    <row r="147" spans="1:38" s="2" customFormat="1" ht="18.75" customHeight="1" x14ac:dyDescent="0.25">
      <c r="A147" s="17">
        <v>106</v>
      </c>
      <c r="B147" s="3" t="s">
        <v>220</v>
      </c>
      <c r="C147" s="16">
        <v>96407</v>
      </c>
      <c r="D147" s="16"/>
      <c r="E147" s="3">
        <v>600</v>
      </c>
      <c r="F147" s="3" t="str">
        <f>IF(E147&gt;=2000,"LARGE",IF(E147&gt;=1000,"MEDIUM",IF(E147&gt;0, "SMALL", "UNKNOWN")))</f>
        <v>SMALL</v>
      </c>
      <c r="G147" s="3"/>
      <c r="H147" s="32">
        <f>E147*'[1]Estimates for kW-kWh'!$E$4</f>
        <v>236.20024570024572</v>
      </c>
      <c r="I147" s="33">
        <f>H147*'[1]Estimates for kW-kWh'!$H$4</f>
        <v>30.38965966608254</v>
      </c>
      <c r="J147" s="34">
        <f>H147*'[1]Estimates for kW-kWh'!$I$4</f>
        <v>39576.084540671429</v>
      </c>
      <c r="K147" s="3"/>
      <c r="L147" s="3"/>
      <c r="M147" s="18" t="s">
        <v>102</v>
      </c>
      <c r="N147" s="18"/>
      <c r="O147" s="18"/>
      <c r="P147" s="111"/>
      <c r="Q147" s="18"/>
      <c r="R147" s="18"/>
      <c r="S147" s="21">
        <v>2849800</v>
      </c>
      <c r="T147" s="21">
        <v>2785100</v>
      </c>
      <c r="U147" s="21">
        <v>2559120</v>
      </c>
      <c r="V147" s="21">
        <v>1947820</v>
      </c>
      <c r="W147" s="21">
        <v>1761000</v>
      </c>
      <c r="X147" s="21">
        <v>1802200</v>
      </c>
      <c r="Y147" s="21">
        <v>1833360</v>
      </c>
      <c r="Z147" s="21">
        <v>1976120</v>
      </c>
      <c r="AA147" s="21">
        <v>1945200</v>
      </c>
      <c r="AB147" s="21">
        <v>1604379</v>
      </c>
      <c r="AC147" s="31">
        <f t="shared" si="25"/>
        <v>29.56009418403228</v>
      </c>
      <c r="AD147" s="31">
        <f t="shared" si="26"/>
        <v>28.888981090584707</v>
      </c>
      <c r="AE147" s="31">
        <f t="shared" si="27"/>
        <v>26.544960428184677</v>
      </c>
      <c r="AF147" s="31">
        <f t="shared" si="28"/>
        <v>20.204134554544794</v>
      </c>
      <c r="AG147" s="31">
        <f t="shared" si="29"/>
        <v>18.266308463078406</v>
      </c>
      <c r="AH147" s="31">
        <f t="shared" si="30"/>
        <v>18.693663323202671</v>
      </c>
      <c r="AI147" s="31">
        <f t="shared" si="31"/>
        <v>19.016876367898597</v>
      </c>
      <c r="AJ147" s="31">
        <f t="shared" si="32"/>
        <v>20.497681703610734</v>
      </c>
      <c r="AK147" s="31">
        <f t="shared" si="33"/>
        <v>20.176958104701942</v>
      </c>
      <c r="AL147" s="31">
        <f t="shared" si="34"/>
        <v>16.641727260468638</v>
      </c>
    </row>
    <row r="148" spans="1:38" s="2" customFormat="1" ht="18.75" customHeight="1" x14ac:dyDescent="0.25">
      <c r="A148" s="17">
        <v>95</v>
      </c>
      <c r="B148" s="3" t="s">
        <v>219</v>
      </c>
      <c r="C148" s="16">
        <v>34081</v>
      </c>
      <c r="D148" s="16"/>
      <c r="E148" s="3">
        <v>600</v>
      </c>
      <c r="F148" s="3" t="str">
        <f>IF(E148&gt;=2000,"LARGE",IF(E148&gt;=1000,"MEDIUM",IF(E148&gt;0, "SMALL", "UNKNOWN")))</f>
        <v>SMALL</v>
      </c>
      <c r="G148" s="3"/>
      <c r="H148" s="32">
        <f>E148*'[1]Estimates for kW-kWh'!$E$4</f>
        <v>236.20024570024572</v>
      </c>
      <c r="I148" s="33">
        <f>H148*'[1]Estimates for kW-kWh'!$H$4</f>
        <v>30.38965966608254</v>
      </c>
      <c r="J148" s="34">
        <f>H148*'[1]Estimates for kW-kWh'!$I$4</f>
        <v>39576.084540671429</v>
      </c>
      <c r="K148" s="3"/>
      <c r="L148" s="3"/>
      <c r="M148" s="18" t="s">
        <v>18</v>
      </c>
      <c r="N148" s="18"/>
      <c r="O148" s="18"/>
      <c r="P148" s="111"/>
      <c r="Q148" s="18"/>
      <c r="R148" s="18"/>
      <c r="S148" s="21">
        <v>856300</v>
      </c>
      <c r="T148" s="21">
        <v>799800</v>
      </c>
      <c r="U148" s="21">
        <v>799400</v>
      </c>
      <c r="V148" s="21">
        <v>770300</v>
      </c>
      <c r="W148" s="21">
        <v>744500</v>
      </c>
      <c r="X148" s="21">
        <v>799800</v>
      </c>
      <c r="Y148" s="21">
        <v>737400</v>
      </c>
      <c r="Z148" s="21">
        <v>691700</v>
      </c>
      <c r="AA148" s="21">
        <v>682831</v>
      </c>
      <c r="AB148" s="21">
        <v>506099</v>
      </c>
      <c r="AC148" s="31">
        <f t="shared" si="25"/>
        <v>25.125436460197765</v>
      </c>
      <c r="AD148" s="31">
        <f t="shared" si="26"/>
        <v>23.467621255244858</v>
      </c>
      <c r="AE148" s="31">
        <f t="shared" si="27"/>
        <v>23.455884510431034</v>
      </c>
      <c r="AF148" s="31">
        <f t="shared" si="28"/>
        <v>22.6020363252252</v>
      </c>
      <c r="AG148" s="31">
        <f t="shared" si="29"/>
        <v>21.845016284733429</v>
      </c>
      <c r="AH148" s="31">
        <f t="shared" si="30"/>
        <v>23.467621255244858</v>
      </c>
      <c r="AI148" s="31">
        <f t="shared" si="31"/>
        <v>21.636689064288021</v>
      </c>
      <c r="AJ148" s="31">
        <f t="shared" si="32"/>
        <v>20.295765969308412</v>
      </c>
      <c r="AK148" s="31">
        <f t="shared" si="33"/>
        <v>20.035532994923859</v>
      </c>
      <c r="AL148" s="31">
        <f t="shared" si="34"/>
        <v>14.849887033831166</v>
      </c>
    </row>
    <row r="149" spans="1:38" s="2" customFormat="1" ht="18.75" customHeight="1" x14ac:dyDescent="0.25">
      <c r="A149" s="17">
        <v>196</v>
      </c>
      <c r="B149" s="3" t="s">
        <v>223</v>
      </c>
      <c r="C149" s="16">
        <v>11182</v>
      </c>
      <c r="D149" s="16"/>
      <c r="E149" s="3">
        <v>550</v>
      </c>
      <c r="F149" s="3" t="str">
        <f>IF(E149&gt;=2000,"LARGE",IF(E149&gt;=1000,"MEDIUM",IF(E149&gt;0, "SMALL", "UNKNOWN")))</f>
        <v>SMALL</v>
      </c>
      <c r="G149" s="3"/>
      <c r="H149" s="32">
        <f>E149*'[1]Estimates for kW-kWh'!$E$4</f>
        <v>216.5168918918919</v>
      </c>
      <c r="I149" s="33">
        <f>H149*'[1]Estimates for kW-kWh'!$H$4</f>
        <v>27.857188027242326</v>
      </c>
      <c r="J149" s="34">
        <f>H149*'[1]Estimates for kW-kWh'!$I$4</f>
        <v>36278.077495615478</v>
      </c>
      <c r="K149" s="3"/>
      <c r="L149" s="3"/>
      <c r="M149" s="18" t="s">
        <v>224</v>
      </c>
      <c r="N149" s="18"/>
      <c r="O149" s="18"/>
      <c r="P149" s="111"/>
      <c r="Q149" s="18"/>
      <c r="R149" s="18"/>
      <c r="S149" s="21">
        <v>480528</v>
      </c>
      <c r="T149" s="21">
        <v>424230</v>
      </c>
      <c r="U149" s="21">
        <v>351564</v>
      </c>
      <c r="V149" s="21">
        <v>307968</v>
      </c>
      <c r="W149" s="21">
        <v>271728</v>
      </c>
      <c r="X149" s="21">
        <v>328608</v>
      </c>
      <c r="Y149" s="21">
        <v>333888</v>
      </c>
      <c r="Z149" s="21">
        <v>267408</v>
      </c>
      <c r="AA149" s="21">
        <v>221568</v>
      </c>
      <c r="AB149" s="21">
        <v>98352</v>
      </c>
      <c r="AC149" s="31">
        <f t="shared" si="25"/>
        <v>42.973350026828832</v>
      </c>
      <c r="AD149" s="31">
        <f t="shared" si="26"/>
        <v>37.938651404042211</v>
      </c>
      <c r="AE149" s="31">
        <f t="shared" si="27"/>
        <v>31.440171704525131</v>
      </c>
      <c r="AF149" s="31">
        <f t="shared" si="28"/>
        <v>27.541405830799498</v>
      </c>
      <c r="AG149" s="31">
        <f t="shared" si="29"/>
        <v>24.300482918976929</v>
      </c>
      <c r="AH149" s="31">
        <f t="shared" si="30"/>
        <v>29.387229475943482</v>
      </c>
      <c r="AI149" s="31">
        <f t="shared" si="31"/>
        <v>29.85941692005008</v>
      </c>
      <c r="AJ149" s="31">
        <f t="shared" si="32"/>
        <v>23.914147737435165</v>
      </c>
      <c r="AK149" s="31">
        <f t="shared" si="33"/>
        <v>19.814702199964227</v>
      </c>
      <c r="AL149" s="31">
        <f t="shared" si="34"/>
        <v>8.7955642997674843</v>
      </c>
    </row>
    <row r="150" spans="1:38" s="2" customFormat="1" ht="18.75" customHeight="1" x14ac:dyDescent="0.25">
      <c r="A150" s="17">
        <v>1027</v>
      </c>
      <c r="B150" s="3" t="s">
        <v>790</v>
      </c>
      <c r="C150" s="16">
        <v>4116</v>
      </c>
      <c r="D150" s="16"/>
      <c r="E150" s="3"/>
      <c r="F150" s="2" t="s">
        <v>885</v>
      </c>
      <c r="G150" s="3"/>
      <c r="H150" s="32"/>
      <c r="I150" s="33"/>
      <c r="J150" s="34"/>
      <c r="K150" s="3"/>
      <c r="L150" s="3"/>
      <c r="M150" s="18"/>
      <c r="N150" s="18"/>
      <c r="O150" s="18"/>
      <c r="P150" s="111"/>
      <c r="Q150" s="18"/>
      <c r="R150" s="18"/>
      <c r="S150" s="20">
        <v>93600</v>
      </c>
      <c r="T150" s="20">
        <v>95880</v>
      </c>
      <c r="U150" s="20">
        <v>69000</v>
      </c>
      <c r="V150" s="20">
        <v>56640</v>
      </c>
      <c r="W150" s="20">
        <v>64080</v>
      </c>
      <c r="X150" s="20">
        <v>85800</v>
      </c>
      <c r="Y150" s="20">
        <v>86400</v>
      </c>
      <c r="Z150" s="20">
        <v>80760</v>
      </c>
      <c r="AA150" s="20">
        <v>78600</v>
      </c>
      <c r="AB150" s="20">
        <v>59880</v>
      </c>
      <c r="AC150" s="31">
        <f t="shared" si="25"/>
        <v>22.740524781341108</v>
      </c>
      <c r="AD150" s="31">
        <f t="shared" si="26"/>
        <v>23.294460641399418</v>
      </c>
      <c r="AE150" s="31">
        <f t="shared" si="27"/>
        <v>16.763848396501459</v>
      </c>
      <c r="AF150" s="31">
        <f t="shared" si="28"/>
        <v>13.760932944606415</v>
      </c>
      <c r="AG150" s="31">
        <f t="shared" si="29"/>
        <v>15.568513119533527</v>
      </c>
      <c r="AH150" s="31">
        <f t="shared" si="30"/>
        <v>20.845481049562682</v>
      </c>
      <c r="AI150" s="31">
        <f t="shared" si="31"/>
        <v>20.99125364431487</v>
      </c>
      <c r="AJ150" s="31">
        <f t="shared" si="32"/>
        <v>19.620991253644316</v>
      </c>
      <c r="AK150" s="31">
        <f t="shared" si="33"/>
        <v>19.096209912536445</v>
      </c>
      <c r="AL150" s="31">
        <f t="shared" si="34"/>
        <v>14.548104956268222</v>
      </c>
    </row>
    <row r="151" spans="1:38" ht="18.75" customHeight="1" x14ac:dyDescent="0.25">
      <c r="A151" s="17">
        <v>192</v>
      </c>
      <c r="B151" s="3" t="s">
        <v>200</v>
      </c>
      <c r="C151" s="16">
        <v>114784</v>
      </c>
      <c r="D151" s="16"/>
      <c r="E151" s="3">
        <v>800</v>
      </c>
      <c r="F151" s="3" t="str">
        <f>IF(E151&gt;=2000,"LARGE",IF(E151&gt;=1000,"MEDIUM",IF(E151&gt;0, "SMALL", "UNKNOWN")))</f>
        <v>SMALL</v>
      </c>
      <c r="G151" s="3"/>
      <c r="H151" s="32">
        <f>E151*'[1]Estimates for kW-kWh'!$E$4</f>
        <v>314.93366093366097</v>
      </c>
      <c r="I151" s="33">
        <f>H151*'[1]Estimates for kW-kWh'!$H$4</f>
        <v>40.519546221443392</v>
      </c>
      <c r="J151" s="34">
        <f>H151*'[1]Estimates for kW-kWh'!$I$4</f>
        <v>52768.112720895246</v>
      </c>
      <c r="K151" s="3"/>
      <c r="L151" s="3"/>
      <c r="M151" s="18" t="s">
        <v>18</v>
      </c>
      <c r="N151" s="18"/>
      <c r="O151" s="18"/>
      <c r="P151" s="111"/>
      <c r="Q151" s="18"/>
      <c r="R151" s="18"/>
      <c r="S151" s="21">
        <v>2770600</v>
      </c>
      <c r="T151" s="21">
        <v>2747900</v>
      </c>
      <c r="U151" s="21">
        <v>2652900</v>
      </c>
      <c r="V151" s="21">
        <v>2307400</v>
      </c>
      <c r="W151" s="21">
        <v>2364600</v>
      </c>
      <c r="X151" s="21">
        <v>2184400</v>
      </c>
      <c r="Y151" s="21">
        <v>2044700</v>
      </c>
      <c r="Z151" s="21">
        <v>2059481</v>
      </c>
      <c r="AA151" s="21">
        <v>2175159</v>
      </c>
      <c r="AB151" s="21">
        <v>1735771</v>
      </c>
      <c r="AC151" s="31">
        <f t="shared" si="25"/>
        <v>24.137510454418734</v>
      </c>
      <c r="AD151" s="31">
        <f t="shared" si="26"/>
        <v>23.93974770002788</v>
      </c>
      <c r="AE151" s="31">
        <f t="shared" si="27"/>
        <v>23.11210621689434</v>
      </c>
      <c r="AF151" s="31">
        <f t="shared" si="28"/>
        <v>20.102104822971842</v>
      </c>
      <c r="AG151" s="31">
        <f t="shared" si="29"/>
        <v>20.600432115974353</v>
      </c>
      <c r="AH151" s="31">
        <f t="shared" si="30"/>
        <v>19.03052690270421</v>
      </c>
      <c r="AI151" s="31">
        <f t="shared" si="31"/>
        <v>17.813458321717313</v>
      </c>
      <c r="AJ151" s="31">
        <f t="shared" si="32"/>
        <v>17.942230624477279</v>
      </c>
      <c r="AK151" s="31">
        <f t="shared" si="33"/>
        <v>18.950019166434345</v>
      </c>
      <c r="AL151" s="31">
        <f t="shared" si="34"/>
        <v>15.122064050738778</v>
      </c>
    </row>
    <row r="152" spans="1:38" ht="18.75" customHeight="1" x14ac:dyDescent="0.25">
      <c r="A152" s="17">
        <v>187</v>
      </c>
      <c r="B152" s="3" t="s">
        <v>391</v>
      </c>
      <c r="C152" s="16">
        <v>3675</v>
      </c>
      <c r="D152" s="16"/>
      <c r="E152" s="3"/>
      <c r="F152" s="2" t="s">
        <v>885</v>
      </c>
      <c r="G152" s="3"/>
      <c r="H152" s="32"/>
      <c r="I152" s="33"/>
      <c r="K152" s="3"/>
      <c r="L152" s="3"/>
      <c r="M152" s="18"/>
      <c r="N152" s="18"/>
      <c r="O152" s="18"/>
      <c r="P152" s="111"/>
      <c r="Q152" s="18"/>
      <c r="R152" s="18"/>
      <c r="S152" s="20">
        <v>72731</v>
      </c>
      <c r="T152" s="20">
        <v>74955</v>
      </c>
      <c r="U152" s="20">
        <v>75587</v>
      </c>
      <c r="V152" s="20">
        <v>73212</v>
      </c>
      <c r="W152" s="20">
        <v>78352</v>
      </c>
      <c r="X152" s="20">
        <v>78477</v>
      </c>
      <c r="Y152" s="20">
        <v>77960</v>
      </c>
      <c r="Z152" s="20">
        <v>71101</v>
      </c>
      <c r="AA152" s="20">
        <v>69069</v>
      </c>
      <c r="AB152" s="20">
        <v>63559</v>
      </c>
      <c r="AC152" s="31">
        <f t="shared" si="25"/>
        <v>19.790748299319727</v>
      </c>
      <c r="AD152" s="31">
        <f t="shared" si="26"/>
        <v>20.39591836734694</v>
      </c>
      <c r="AE152" s="31">
        <f t="shared" si="27"/>
        <v>20.567891156462586</v>
      </c>
      <c r="AF152" s="31">
        <f t="shared" si="28"/>
        <v>19.921632653061224</v>
      </c>
      <c r="AG152" s="31">
        <f t="shared" si="29"/>
        <v>21.320272108843536</v>
      </c>
      <c r="AH152" s="31">
        <f t="shared" si="30"/>
        <v>21.354285714285716</v>
      </c>
      <c r="AI152" s="31">
        <f t="shared" si="31"/>
        <v>21.21360544217687</v>
      </c>
      <c r="AJ152" s="31">
        <f t="shared" si="32"/>
        <v>19.347210884353743</v>
      </c>
      <c r="AK152" s="31">
        <f t="shared" si="33"/>
        <v>18.794285714285714</v>
      </c>
      <c r="AL152" s="31">
        <f t="shared" si="34"/>
        <v>17.294965986394558</v>
      </c>
    </row>
    <row r="153" spans="1:38" ht="18.75" customHeight="1" x14ac:dyDescent="0.25">
      <c r="A153" s="17">
        <v>242</v>
      </c>
      <c r="B153" s="3" t="s">
        <v>195</v>
      </c>
      <c r="C153" s="16">
        <v>170210</v>
      </c>
      <c r="D153" s="16"/>
      <c r="E153" s="3">
        <v>900</v>
      </c>
      <c r="F153" s="3" t="str">
        <f>IF(E153&gt;=2000,"LARGE",IF(E153&gt;=1000,"MEDIUM",IF(E153&gt;0, "SMALL", "UNKNOWN")))</f>
        <v>SMALL</v>
      </c>
      <c r="G153" s="3"/>
      <c r="H153" s="32">
        <f>E153*'[1]Estimates for kW-kWh'!$E$4</f>
        <v>354.30036855036855</v>
      </c>
      <c r="I153" s="33">
        <f>H153*'[1]Estimates for kW-kWh'!$H$4</f>
        <v>45.584489499123805</v>
      </c>
      <c r="J153" s="34">
        <f>H153*'[1]Estimates for kW-kWh'!$I$4</f>
        <v>59364.12681100714</v>
      </c>
      <c r="K153" s="3"/>
      <c r="L153" s="3"/>
      <c r="M153" s="18" t="s">
        <v>18</v>
      </c>
      <c r="N153" s="18"/>
      <c r="O153" s="18"/>
      <c r="P153" s="111"/>
      <c r="Q153" s="18"/>
      <c r="R153" s="18"/>
      <c r="S153" s="21">
        <v>3268000</v>
      </c>
      <c r="T153" s="21">
        <v>3373200</v>
      </c>
      <c r="U153" s="21">
        <v>3251900</v>
      </c>
      <c r="V153" s="21">
        <v>3226400</v>
      </c>
      <c r="W153" s="21">
        <v>3050200</v>
      </c>
      <c r="X153" s="21">
        <v>2976333</v>
      </c>
      <c r="Y153" s="21">
        <v>3040967</v>
      </c>
      <c r="Z153" s="21">
        <v>3358977</v>
      </c>
      <c r="AA153" s="21">
        <v>3175909.1</v>
      </c>
      <c r="AB153" s="21">
        <v>2359509.4</v>
      </c>
      <c r="AC153" s="31">
        <f t="shared" si="25"/>
        <v>19.199811996944952</v>
      </c>
      <c r="AD153" s="31">
        <f t="shared" si="26"/>
        <v>19.817872040420657</v>
      </c>
      <c r="AE153" s="31">
        <f t="shared" si="27"/>
        <v>19.1052229598731</v>
      </c>
      <c r="AF153" s="31">
        <f t="shared" si="28"/>
        <v>18.955408025380411</v>
      </c>
      <c r="AG153" s="31">
        <f t="shared" si="29"/>
        <v>17.920216203513306</v>
      </c>
      <c r="AH153" s="31">
        <f t="shared" si="30"/>
        <v>17.486240526408555</v>
      </c>
      <c r="AI153" s="31">
        <f t="shared" si="31"/>
        <v>17.865971447036014</v>
      </c>
      <c r="AJ153" s="31">
        <f t="shared" si="32"/>
        <v>19.734310557546561</v>
      </c>
      <c r="AK153" s="31">
        <f t="shared" si="33"/>
        <v>18.658769167498971</v>
      </c>
      <c r="AL153" s="31">
        <f t="shared" si="34"/>
        <v>13.862342988073555</v>
      </c>
    </row>
    <row r="154" spans="1:38" ht="18.75" customHeight="1" x14ac:dyDescent="0.25">
      <c r="A154" s="17">
        <v>42</v>
      </c>
      <c r="B154" s="3" t="s">
        <v>300</v>
      </c>
      <c r="C154" s="16">
        <v>51445</v>
      </c>
      <c r="D154" s="16"/>
      <c r="E154" s="3">
        <v>100</v>
      </c>
      <c r="F154" s="3" t="str">
        <f>IF(E154&gt;=2000,"LARGE",IF(E154&gt;=1000,"MEDIUM",IF(E154&gt;0, "SMALL", "UNKNOWN")))</f>
        <v>SMALL</v>
      </c>
      <c r="G154" s="3"/>
      <c r="H154" s="32">
        <f>E154*'[1]Estimates for kW-kWh'!$E$4</f>
        <v>39.366707616707622</v>
      </c>
      <c r="I154" s="33">
        <f>H154*'[1]Estimates for kW-kWh'!$H$4</f>
        <v>5.064943277680424</v>
      </c>
      <c r="J154" s="34">
        <f>H154*'[1]Estimates for kW-kWh'!$I$4</f>
        <v>6596.0140901119057</v>
      </c>
      <c r="K154" s="3"/>
      <c r="L154" s="3"/>
      <c r="M154" s="18" t="s">
        <v>241</v>
      </c>
      <c r="N154" s="18"/>
      <c r="O154" s="18"/>
      <c r="P154" s="111"/>
      <c r="Q154" s="18"/>
      <c r="R154" s="18"/>
      <c r="S154" s="20">
        <v>997040</v>
      </c>
      <c r="T154" s="20">
        <v>1062000</v>
      </c>
      <c r="U154" s="20">
        <v>945160</v>
      </c>
      <c r="V154" s="20">
        <v>1010800</v>
      </c>
      <c r="W154" s="20">
        <v>939400</v>
      </c>
      <c r="X154" s="20">
        <v>1009160</v>
      </c>
      <c r="Y154" s="20">
        <v>928200</v>
      </c>
      <c r="Z154" s="20">
        <v>968520</v>
      </c>
      <c r="AA154" s="20">
        <v>904404</v>
      </c>
      <c r="AB154" s="20">
        <v>641068</v>
      </c>
      <c r="AC154" s="31">
        <f t="shared" si="25"/>
        <v>19.380697832636798</v>
      </c>
      <c r="AD154" s="31">
        <f t="shared" si="26"/>
        <v>20.643405578773447</v>
      </c>
      <c r="AE154" s="31">
        <f t="shared" si="27"/>
        <v>18.372242200408202</v>
      </c>
      <c r="AF154" s="31">
        <f t="shared" si="28"/>
        <v>19.648167946350473</v>
      </c>
      <c r="AG154" s="31">
        <f t="shared" si="29"/>
        <v>18.260277966760619</v>
      </c>
      <c r="AH154" s="31">
        <f t="shared" si="30"/>
        <v>19.616289240936922</v>
      </c>
      <c r="AI154" s="31">
        <f t="shared" si="31"/>
        <v>18.042569734668092</v>
      </c>
      <c r="AJ154" s="31">
        <f t="shared" si="32"/>
        <v>18.826319370201187</v>
      </c>
      <c r="AK154" s="31">
        <f t="shared" si="33"/>
        <v>17.580017494411507</v>
      </c>
      <c r="AL154" s="31">
        <f t="shared" si="34"/>
        <v>12.461230440276022</v>
      </c>
    </row>
    <row r="155" spans="1:38" ht="18.75" customHeight="1" x14ac:dyDescent="0.25">
      <c r="A155" s="17">
        <v>233</v>
      </c>
      <c r="B155" s="3" t="s">
        <v>413</v>
      </c>
      <c r="C155" s="16">
        <v>11630</v>
      </c>
      <c r="D155" s="16"/>
      <c r="E155" s="3"/>
      <c r="F155" s="2" t="s">
        <v>885</v>
      </c>
      <c r="G155" s="3"/>
      <c r="H155" s="32"/>
      <c r="I155" s="33"/>
      <c r="K155" s="3"/>
      <c r="L155" s="3"/>
      <c r="M155" s="18"/>
      <c r="N155" s="18"/>
      <c r="O155" s="18"/>
      <c r="P155" s="111"/>
      <c r="Q155" s="18"/>
      <c r="R155" s="18"/>
      <c r="S155" s="20">
        <v>235040</v>
      </c>
      <c r="T155" s="20">
        <v>226850</v>
      </c>
      <c r="U155" s="20">
        <v>201870</v>
      </c>
      <c r="V155" s="20">
        <v>213850</v>
      </c>
      <c r="W155" s="20">
        <v>203580</v>
      </c>
      <c r="X155" s="20">
        <v>205270</v>
      </c>
      <c r="Y155" s="20">
        <v>207590</v>
      </c>
      <c r="Z155" s="20">
        <v>191920</v>
      </c>
      <c r="AA155" s="20">
        <v>197920</v>
      </c>
      <c r="AB155" s="20">
        <v>159570</v>
      </c>
      <c r="AC155" s="31">
        <f t="shared" si="25"/>
        <v>20.209802235597593</v>
      </c>
      <c r="AD155" s="31">
        <f t="shared" si="26"/>
        <v>19.505588993981082</v>
      </c>
      <c r="AE155" s="31">
        <f t="shared" si="27"/>
        <v>17.357695614789339</v>
      </c>
      <c r="AF155" s="31">
        <f t="shared" si="28"/>
        <v>18.387790197764403</v>
      </c>
      <c r="AG155" s="31">
        <f t="shared" si="29"/>
        <v>17.504729148753224</v>
      </c>
      <c r="AH155" s="31">
        <f t="shared" si="30"/>
        <v>17.650042992261394</v>
      </c>
      <c r="AI155" s="31">
        <f t="shared" si="31"/>
        <v>17.849527085124677</v>
      </c>
      <c r="AJ155" s="31">
        <f t="shared" si="32"/>
        <v>16.502149613069648</v>
      </c>
      <c r="AK155" s="31">
        <f t="shared" si="33"/>
        <v>17.018056749785039</v>
      </c>
      <c r="AL155" s="31">
        <f t="shared" si="34"/>
        <v>13.720550300945829</v>
      </c>
    </row>
    <row r="156" spans="1:38" ht="18.75" customHeight="1" x14ac:dyDescent="0.25">
      <c r="A156" s="17">
        <v>108</v>
      </c>
      <c r="B156" s="3" t="s">
        <v>208</v>
      </c>
      <c r="C156" s="16">
        <v>41970</v>
      </c>
      <c r="D156" s="16"/>
      <c r="E156" s="3">
        <v>700</v>
      </c>
      <c r="F156" s="3" t="str">
        <f>IF(E156&gt;=2000,"LARGE",IF(E156&gt;=1000,"MEDIUM",IF(E156&gt;0, "SMALL", "UNKNOWN")))</f>
        <v>SMALL</v>
      </c>
      <c r="G156" s="3"/>
      <c r="H156" s="32">
        <f>E156*'[1]Estimates for kW-kWh'!$E$4</f>
        <v>275.56695331695335</v>
      </c>
      <c r="I156" s="33">
        <f>H156*'[1]Estimates for kW-kWh'!$H$4</f>
        <v>35.454602943762964</v>
      </c>
      <c r="J156" s="34">
        <f>H156*'[1]Estimates for kW-kWh'!$I$4</f>
        <v>46172.098630783337</v>
      </c>
      <c r="K156" s="3"/>
      <c r="L156" s="3"/>
      <c r="M156" s="18" t="s">
        <v>73</v>
      </c>
      <c r="N156" s="18"/>
      <c r="O156" s="18"/>
      <c r="P156" s="111"/>
      <c r="Q156" s="18"/>
      <c r="R156" s="18"/>
      <c r="S156" s="21">
        <v>450472</v>
      </c>
      <c r="T156" s="21">
        <v>188096</v>
      </c>
      <c r="U156" s="21">
        <v>704736</v>
      </c>
      <c r="V156" s="21">
        <v>720096</v>
      </c>
      <c r="W156" s="21">
        <v>596596</v>
      </c>
      <c r="X156" s="21">
        <v>575212</v>
      </c>
      <c r="Y156" s="21">
        <v>619252</v>
      </c>
      <c r="Z156" s="21">
        <v>750464</v>
      </c>
      <c r="AA156" s="21">
        <v>703032</v>
      </c>
      <c r="AB156" s="21">
        <v>562064</v>
      </c>
      <c r="AC156" s="31">
        <f t="shared" si="25"/>
        <v>10.733190374076722</v>
      </c>
      <c r="AD156" s="31">
        <f t="shared" si="26"/>
        <v>4.4816773886109127</v>
      </c>
      <c r="AE156" s="31">
        <f t="shared" si="27"/>
        <v>16.791422444603288</v>
      </c>
      <c r="AF156" s="31">
        <f t="shared" si="28"/>
        <v>17.157398141529665</v>
      </c>
      <c r="AG156" s="31">
        <f t="shared" si="29"/>
        <v>14.214820109602096</v>
      </c>
      <c r="AH156" s="31">
        <f t="shared" si="30"/>
        <v>13.705313319037408</v>
      </c>
      <c r="AI156" s="31">
        <f t="shared" si="31"/>
        <v>14.754634262568501</v>
      </c>
      <c r="AJ156" s="31">
        <f t="shared" si="32"/>
        <v>17.880962592327855</v>
      </c>
      <c r="AK156" s="31">
        <f t="shared" si="33"/>
        <v>16.750822015725518</v>
      </c>
      <c r="AL156" s="31">
        <f t="shared" si="34"/>
        <v>13.392041934715273</v>
      </c>
    </row>
    <row r="157" spans="1:38" ht="18.75" customHeight="1" x14ac:dyDescent="0.25">
      <c r="A157" s="17">
        <v>1187</v>
      </c>
      <c r="B157" s="3" t="s">
        <v>255</v>
      </c>
      <c r="C157" s="16">
        <v>11262</v>
      </c>
      <c r="D157" s="16"/>
      <c r="E157" s="3">
        <v>400</v>
      </c>
      <c r="F157" s="3" t="str">
        <f>IF(E157&gt;=2000,"LARGE",IF(E157&gt;=1000,"MEDIUM",IF(E157&gt;0, "SMALL", "UNKNOWN")))</f>
        <v>SMALL</v>
      </c>
      <c r="G157" s="3"/>
      <c r="H157" s="32">
        <f>E157*'[1]Estimates for kW-kWh'!$E$4</f>
        <v>157.46683046683049</v>
      </c>
      <c r="I157" s="33">
        <f>H157*'[1]Estimates for kW-kWh'!$H$4</f>
        <v>20.259773110721696</v>
      </c>
      <c r="J157" s="34">
        <f>H157*'[1]Estimates for kW-kWh'!$I$4</f>
        <v>26384.056360447623</v>
      </c>
      <c r="K157" s="3"/>
      <c r="L157" s="3"/>
      <c r="M157" s="18" t="s">
        <v>256</v>
      </c>
      <c r="N157" s="18"/>
      <c r="O157" s="18"/>
      <c r="P157" s="111"/>
      <c r="Q157" s="18"/>
      <c r="R157" s="18"/>
      <c r="S157" s="21">
        <v>141067</v>
      </c>
      <c r="T157" s="21">
        <v>130410</v>
      </c>
      <c r="U157" s="21">
        <v>130100</v>
      </c>
      <c r="V157" s="21">
        <v>143220</v>
      </c>
      <c r="W157" s="21">
        <v>149060</v>
      </c>
      <c r="X157" s="21">
        <v>150570</v>
      </c>
      <c r="Y157" s="21">
        <v>150180</v>
      </c>
      <c r="Z157" s="21">
        <v>210480</v>
      </c>
      <c r="AA157" s="21">
        <v>186800</v>
      </c>
      <c r="AB157" s="21">
        <v>156120</v>
      </c>
      <c r="AC157" s="31">
        <f t="shared" si="25"/>
        <v>12.525927899129817</v>
      </c>
      <c r="AD157" s="31">
        <f t="shared" si="26"/>
        <v>11.579648375066595</v>
      </c>
      <c r="AE157" s="31">
        <f t="shared" si="27"/>
        <v>11.55212218078494</v>
      </c>
      <c r="AF157" s="31">
        <f t="shared" si="28"/>
        <v>12.717101758124667</v>
      </c>
      <c r="AG157" s="31">
        <f t="shared" si="29"/>
        <v>13.235659740721008</v>
      </c>
      <c r="AH157" s="31">
        <f t="shared" si="30"/>
        <v>13.369738945125199</v>
      </c>
      <c r="AI157" s="31">
        <f t="shared" si="31"/>
        <v>13.335109216835376</v>
      </c>
      <c r="AJ157" s="31">
        <f t="shared" si="32"/>
        <v>18.689397975492806</v>
      </c>
      <c r="AK157" s="31">
        <f t="shared" si="33"/>
        <v>16.586751909074763</v>
      </c>
      <c r="AL157" s="31">
        <f t="shared" si="34"/>
        <v>13.862546616941929</v>
      </c>
    </row>
    <row r="158" spans="1:38" ht="18.75" customHeight="1" x14ac:dyDescent="0.25">
      <c r="A158" s="13">
        <v>556</v>
      </c>
      <c r="B158" s="5" t="s">
        <v>534</v>
      </c>
      <c r="C158" s="14">
        <v>11464</v>
      </c>
      <c r="D158" s="14"/>
      <c r="E158" s="2"/>
      <c r="F158" s="2" t="s">
        <v>885</v>
      </c>
      <c r="G158" s="2"/>
      <c r="H158" s="35"/>
      <c r="I158" s="36"/>
      <c r="J158" s="37"/>
      <c r="K158" s="2"/>
      <c r="L158" s="2"/>
      <c r="M158" s="38"/>
      <c r="N158" s="38"/>
      <c r="O158" s="38"/>
      <c r="P158" s="39"/>
      <c r="Q158" s="38"/>
      <c r="R158" s="38"/>
      <c r="S158" s="20">
        <v>186960</v>
      </c>
      <c r="T158" s="20">
        <v>197376</v>
      </c>
      <c r="U158" s="20">
        <v>195168</v>
      </c>
      <c r="V158" s="20">
        <v>228256</v>
      </c>
      <c r="W158" s="20">
        <v>175104</v>
      </c>
      <c r="X158" s="20">
        <v>162528</v>
      </c>
      <c r="Y158" s="20">
        <v>168672</v>
      </c>
      <c r="Z158" s="20">
        <v>178944</v>
      </c>
      <c r="AA158" s="20">
        <v>186336</v>
      </c>
      <c r="AB158" s="20">
        <v>148272</v>
      </c>
      <c r="AC158" s="31">
        <f t="shared" si="25"/>
        <v>16.308443824145151</v>
      </c>
      <c r="AD158" s="31">
        <f t="shared" si="26"/>
        <v>17.217027215631543</v>
      </c>
      <c r="AE158" s="31">
        <f t="shared" si="27"/>
        <v>17.024424284717377</v>
      </c>
      <c r="AF158" s="31">
        <f t="shared" si="28"/>
        <v>19.910676901605026</v>
      </c>
      <c r="AG158" s="31">
        <f t="shared" si="29"/>
        <v>15.274249825540824</v>
      </c>
      <c r="AH158" s="31">
        <f t="shared" si="30"/>
        <v>14.177250523377529</v>
      </c>
      <c r="AI158" s="31">
        <f t="shared" si="31"/>
        <v>14.713189113747383</v>
      </c>
      <c r="AJ158" s="31">
        <f t="shared" si="32"/>
        <v>15.609211444521982</v>
      </c>
      <c r="AK158" s="31">
        <f t="shared" si="33"/>
        <v>16.254012561060712</v>
      </c>
      <c r="AL158" s="31">
        <f t="shared" si="34"/>
        <v>12.933705512909979</v>
      </c>
    </row>
    <row r="159" spans="1:38" ht="18.75" customHeight="1" x14ac:dyDescent="0.25">
      <c r="A159" s="17">
        <v>1032</v>
      </c>
      <c r="B159" s="3" t="s">
        <v>795</v>
      </c>
      <c r="C159" s="16">
        <v>2096</v>
      </c>
      <c r="D159" s="16"/>
      <c r="E159" s="3"/>
      <c r="F159" s="2" t="s">
        <v>885</v>
      </c>
      <c r="G159" s="3"/>
      <c r="H159" s="32"/>
      <c r="I159" s="33"/>
      <c r="K159" s="3"/>
      <c r="L159" s="3"/>
      <c r="M159" s="18"/>
      <c r="N159" s="18"/>
      <c r="O159" s="18"/>
      <c r="P159" s="111"/>
      <c r="Q159" s="18"/>
      <c r="R159" s="18"/>
      <c r="S159" s="20">
        <v>42900</v>
      </c>
      <c r="T159" s="20">
        <v>16462</v>
      </c>
      <c r="U159" s="20">
        <v>15866</v>
      </c>
      <c r="V159" s="20">
        <v>19494</v>
      </c>
      <c r="W159" s="20">
        <v>17265</v>
      </c>
      <c r="X159" s="20">
        <v>14627</v>
      </c>
      <c r="Y159" s="20">
        <v>27559</v>
      </c>
      <c r="Z159" s="20">
        <v>37047</v>
      </c>
      <c r="AA159" s="20">
        <v>33912</v>
      </c>
      <c r="AB159" s="20">
        <v>16549</v>
      </c>
      <c r="AC159" s="31">
        <f t="shared" si="25"/>
        <v>20.467557251908396</v>
      </c>
      <c r="AD159" s="31">
        <f t="shared" si="26"/>
        <v>7.854007633587786</v>
      </c>
      <c r="AE159" s="31">
        <f t="shared" si="27"/>
        <v>7.5696564885496187</v>
      </c>
      <c r="AF159" s="31">
        <f t="shared" si="28"/>
        <v>9.3005725190839694</v>
      </c>
      <c r="AG159" s="31">
        <f t="shared" si="29"/>
        <v>8.2371183206106871</v>
      </c>
      <c r="AH159" s="31">
        <f t="shared" si="30"/>
        <v>6.9785305343511448</v>
      </c>
      <c r="AI159" s="31">
        <f t="shared" si="31"/>
        <v>13.148377862595419</v>
      </c>
      <c r="AJ159" s="31">
        <f t="shared" si="32"/>
        <v>17.675095419847327</v>
      </c>
      <c r="AK159" s="31">
        <f t="shared" si="33"/>
        <v>16.179389312977101</v>
      </c>
      <c r="AL159" s="31">
        <f t="shared" si="34"/>
        <v>7.8955152671755728</v>
      </c>
    </row>
    <row r="160" spans="1:38" ht="18.75" customHeight="1" x14ac:dyDescent="0.25">
      <c r="A160" s="17">
        <v>1048</v>
      </c>
      <c r="B160" s="3" t="s">
        <v>809</v>
      </c>
      <c r="C160" s="16">
        <v>3433</v>
      </c>
      <c r="D160" s="16"/>
      <c r="E160" s="3"/>
      <c r="F160" s="2" t="s">
        <v>885</v>
      </c>
      <c r="G160" s="3"/>
      <c r="H160" s="32"/>
      <c r="I160" s="33"/>
      <c r="K160" s="3"/>
      <c r="L160" s="3"/>
      <c r="M160" s="18"/>
      <c r="N160" s="18"/>
      <c r="O160" s="18"/>
      <c r="P160" s="111"/>
      <c r="Q160" s="18"/>
      <c r="R160" s="18"/>
      <c r="S160" s="20">
        <v>49062</v>
      </c>
      <c r="T160" s="20">
        <v>47236</v>
      </c>
      <c r="U160" s="20">
        <v>54377</v>
      </c>
      <c r="V160" s="20">
        <v>60685</v>
      </c>
      <c r="W160" s="20">
        <v>57833</v>
      </c>
      <c r="X160" s="20">
        <v>59839</v>
      </c>
      <c r="Y160" s="20">
        <v>55716</v>
      </c>
      <c r="Z160" s="20">
        <v>51581</v>
      </c>
      <c r="AA160" s="20">
        <v>53766</v>
      </c>
      <c r="AB160" s="20">
        <v>48386</v>
      </c>
      <c r="AC160" s="31">
        <f t="shared" si="25"/>
        <v>14.291290416545296</v>
      </c>
      <c r="AD160" s="31">
        <f t="shared" si="26"/>
        <v>13.759394115933587</v>
      </c>
      <c r="AE160" s="31">
        <f t="shared" si="27"/>
        <v>15.839498980483542</v>
      </c>
      <c r="AF160" s="31">
        <f t="shared" si="28"/>
        <v>17.676958928051267</v>
      </c>
      <c r="AG160" s="31">
        <f t="shared" si="29"/>
        <v>16.846198660064083</v>
      </c>
      <c r="AH160" s="31">
        <f t="shared" si="30"/>
        <v>17.430527235653948</v>
      </c>
      <c r="AI160" s="31">
        <f t="shared" si="31"/>
        <v>16.229536848237693</v>
      </c>
      <c r="AJ160" s="31">
        <f t="shared" si="32"/>
        <v>15.025050975822895</v>
      </c>
      <c r="AK160" s="31">
        <f t="shared" si="33"/>
        <v>15.661520535974367</v>
      </c>
      <c r="AL160" s="31">
        <f t="shared" si="34"/>
        <v>14.094378094960677</v>
      </c>
    </row>
    <row r="161" spans="1:38" ht="18.75" customHeight="1" x14ac:dyDescent="0.25">
      <c r="A161" s="17">
        <v>1023</v>
      </c>
      <c r="B161" s="3" t="s">
        <v>786</v>
      </c>
      <c r="C161" s="16">
        <v>2066</v>
      </c>
      <c r="D161" s="16"/>
      <c r="E161" s="3"/>
      <c r="F161" s="2" t="s">
        <v>885</v>
      </c>
      <c r="G161" s="3"/>
      <c r="H161" s="32"/>
      <c r="I161" s="33"/>
      <c r="K161" s="3"/>
      <c r="L161" s="3"/>
      <c r="M161" s="18"/>
      <c r="N161" s="18"/>
      <c r="O161" s="18"/>
      <c r="P161" s="111"/>
      <c r="Q161" s="18"/>
      <c r="R161" s="18"/>
      <c r="S161" s="20">
        <v>11155</v>
      </c>
      <c r="T161" s="20">
        <v>10004</v>
      </c>
      <c r="U161" s="20">
        <v>6861</v>
      </c>
      <c r="V161" s="20">
        <v>7123</v>
      </c>
      <c r="W161" s="20">
        <v>33557</v>
      </c>
      <c r="X161" s="20">
        <v>18183</v>
      </c>
      <c r="Y161" s="20">
        <v>41395</v>
      </c>
      <c r="Z161" s="20">
        <v>20383</v>
      </c>
      <c r="AA161" s="20">
        <v>32250</v>
      </c>
      <c r="AB161" s="20">
        <v>27450</v>
      </c>
      <c r="AC161" s="31">
        <f t="shared" si="25"/>
        <v>5.399322362052275</v>
      </c>
      <c r="AD161" s="31">
        <f t="shared" si="26"/>
        <v>4.8422071636011621</v>
      </c>
      <c r="AE161" s="31">
        <f t="shared" si="27"/>
        <v>3.3209099709583736</v>
      </c>
      <c r="AF161" s="31">
        <f t="shared" si="28"/>
        <v>3.447725072604066</v>
      </c>
      <c r="AG161" s="31">
        <f t="shared" si="29"/>
        <v>16.242497579864473</v>
      </c>
      <c r="AH161" s="31">
        <f t="shared" si="30"/>
        <v>8.8010648596321399</v>
      </c>
      <c r="AI161" s="31">
        <f t="shared" si="31"/>
        <v>20.036302032913841</v>
      </c>
      <c r="AJ161" s="31">
        <f t="shared" si="32"/>
        <v>9.8659244917715387</v>
      </c>
      <c r="AK161" s="31">
        <f t="shared" si="33"/>
        <v>15.609874152952566</v>
      </c>
      <c r="AL161" s="31">
        <f t="shared" si="34"/>
        <v>13.286544046466602</v>
      </c>
    </row>
    <row r="162" spans="1:38" ht="18.75" customHeight="1" x14ac:dyDescent="0.25">
      <c r="A162" s="17">
        <v>1130</v>
      </c>
      <c r="B162" s="3" t="s">
        <v>833</v>
      </c>
      <c r="C162" s="16">
        <v>3560</v>
      </c>
      <c r="D162" s="16"/>
      <c r="E162" s="3"/>
      <c r="F162" s="2" t="s">
        <v>885</v>
      </c>
      <c r="G162" s="3"/>
      <c r="H162" s="32"/>
      <c r="I162" s="33"/>
      <c r="K162" s="3"/>
      <c r="L162" s="3"/>
      <c r="M162" s="18"/>
      <c r="N162" s="18"/>
      <c r="O162" s="18"/>
      <c r="P162" s="111"/>
      <c r="Q162" s="18"/>
      <c r="R162" s="18"/>
      <c r="S162" s="22" t="s">
        <v>320</v>
      </c>
      <c r="T162" s="22" t="s">
        <v>320</v>
      </c>
      <c r="U162" s="22" t="s">
        <v>320</v>
      </c>
      <c r="V162" s="22" t="s">
        <v>320</v>
      </c>
      <c r="W162" s="20">
        <v>1953</v>
      </c>
      <c r="X162" s="20">
        <v>6290</v>
      </c>
      <c r="Y162" s="20">
        <v>47960</v>
      </c>
      <c r="Z162" s="20">
        <v>82398</v>
      </c>
      <c r="AA162" s="20">
        <v>54598</v>
      </c>
      <c r="AB162" s="20">
        <v>116145</v>
      </c>
      <c r="AC162" s="31" t="e">
        <f t="shared" si="25"/>
        <v>#VALUE!</v>
      </c>
      <c r="AD162" s="31" t="e">
        <f t="shared" si="26"/>
        <v>#VALUE!</v>
      </c>
      <c r="AE162" s="31" t="e">
        <f t="shared" si="27"/>
        <v>#VALUE!</v>
      </c>
      <c r="AF162" s="31" t="e">
        <f t="shared" si="28"/>
        <v>#VALUE!</v>
      </c>
      <c r="AG162" s="31">
        <f t="shared" si="29"/>
        <v>0.54859550561797754</v>
      </c>
      <c r="AH162" s="31">
        <f t="shared" si="30"/>
        <v>1.7668539325842696</v>
      </c>
      <c r="AI162" s="31">
        <f t="shared" si="31"/>
        <v>13.47191011235955</v>
      </c>
      <c r="AJ162" s="31">
        <f t="shared" si="32"/>
        <v>23.145505617977527</v>
      </c>
      <c r="AK162" s="31">
        <f t="shared" si="33"/>
        <v>15.336516853932585</v>
      </c>
      <c r="AL162" s="31">
        <f t="shared" si="34"/>
        <v>32.625</v>
      </c>
    </row>
    <row r="163" spans="1:38" ht="18.75" customHeight="1" x14ac:dyDescent="0.25">
      <c r="A163" s="17">
        <v>377</v>
      </c>
      <c r="B163" s="3" t="s">
        <v>308</v>
      </c>
      <c r="C163" s="16">
        <v>82742</v>
      </c>
      <c r="D163" s="16"/>
      <c r="E163" s="3">
        <v>100</v>
      </c>
      <c r="F163" s="3" t="str">
        <f>IF(E163&gt;=2000,"LARGE",IF(E163&gt;=1000,"MEDIUM",IF(E163&gt;0, "SMALL", "UNKNOWN")))</f>
        <v>SMALL</v>
      </c>
      <c r="G163" s="3"/>
      <c r="H163" s="32">
        <f>E163*'[1]Estimates for kW-kWh'!$E$4</f>
        <v>39.366707616707622</v>
      </c>
      <c r="I163" s="33">
        <f>H163*'[1]Estimates for kW-kWh'!$H$4</f>
        <v>5.064943277680424</v>
      </c>
      <c r="J163" s="34">
        <f>H163*'[1]Estimates for kW-kWh'!$I$4</f>
        <v>6596.0140901119057</v>
      </c>
      <c r="K163" s="3"/>
      <c r="L163" s="3"/>
      <c r="M163" s="18" t="s">
        <v>241</v>
      </c>
      <c r="N163" s="18"/>
      <c r="O163" s="18"/>
      <c r="P163" s="111"/>
      <c r="Q163" s="18"/>
      <c r="R163" s="18"/>
      <c r="S163" s="20">
        <v>1692600</v>
      </c>
      <c r="T163" s="20">
        <v>1365300</v>
      </c>
      <c r="U163" s="20">
        <v>1287000</v>
      </c>
      <c r="V163" s="20">
        <v>1225400</v>
      </c>
      <c r="W163" s="20">
        <v>1321500</v>
      </c>
      <c r="X163" s="20">
        <v>1313300</v>
      </c>
      <c r="Y163" s="20">
        <v>1319700</v>
      </c>
      <c r="Z163" s="20">
        <v>1276900</v>
      </c>
      <c r="AA163" s="20">
        <v>1268923</v>
      </c>
      <c r="AB163" s="20">
        <v>727642</v>
      </c>
      <c r="AC163" s="31">
        <f t="shared" si="25"/>
        <v>20.45635831862899</v>
      </c>
      <c r="AD163" s="31">
        <f t="shared" si="26"/>
        <v>16.500688888351743</v>
      </c>
      <c r="AE163" s="31">
        <f t="shared" si="27"/>
        <v>15.554373836745546</v>
      </c>
      <c r="AF163" s="31">
        <f t="shared" si="28"/>
        <v>14.809890986439777</v>
      </c>
      <c r="AG163" s="31">
        <f t="shared" si="29"/>
        <v>15.971332575959005</v>
      </c>
      <c r="AH163" s="31">
        <f t="shared" si="30"/>
        <v>15.872229339392328</v>
      </c>
      <c r="AI163" s="31">
        <f t="shared" si="31"/>
        <v>15.949578206956565</v>
      </c>
      <c r="AJ163" s="31">
        <f t="shared" si="32"/>
        <v>15.432307655120736</v>
      </c>
      <c r="AK163" s="31">
        <f t="shared" si="33"/>
        <v>15.33589954315825</v>
      </c>
      <c r="AL163" s="31">
        <f t="shared" si="34"/>
        <v>8.7941069831524494</v>
      </c>
    </row>
    <row r="164" spans="1:38" ht="18.75" customHeight="1" x14ac:dyDescent="0.25">
      <c r="A164" s="17">
        <v>287</v>
      </c>
      <c r="B164" s="3" t="s">
        <v>266</v>
      </c>
      <c r="C164" s="16">
        <v>17885</v>
      </c>
      <c r="D164" s="16"/>
      <c r="E164" s="3">
        <v>350</v>
      </c>
      <c r="F164" s="3" t="str">
        <f>IF(E164&gt;=2000,"LARGE",IF(E164&gt;=1000,"MEDIUM",IF(E164&gt;0, "SMALL", "UNKNOWN")))</f>
        <v>SMALL</v>
      </c>
      <c r="G164" s="3"/>
      <c r="H164" s="32">
        <f>E164*'[1]Estimates for kW-kWh'!$E$4</f>
        <v>137.78347665847667</v>
      </c>
      <c r="I164" s="33">
        <f>H164*'[1]Estimates for kW-kWh'!$H$4</f>
        <v>17.727301471881482</v>
      </c>
      <c r="J164" s="34">
        <f>H164*'[1]Estimates for kW-kWh'!$I$4</f>
        <v>23086.049315391669</v>
      </c>
      <c r="K164" s="3"/>
      <c r="L164" s="3"/>
      <c r="M164" s="18" t="s">
        <v>18</v>
      </c>
      <c r="N164" s="18"/>
      <c r="O164" s="18"/>
      <c r="P164" s="111"/>
      <c r="Q164" s="18"/>
      <c r="R164" s="18"/>
      <c r="S164" s="21">
        <v>3926</v>
      </c>
      <c r="T164" s="21">
        <v>3967</v>
      </c>
      <c r="U164" s="21">
        <v>112359</v>
      </c>
      <c r="V164" s="21">
        <v>197666.7</v>
      </c>
      <c r="W164" s="21">
        <v>209087.6</v>
      </c>
      <c r="X164" s="21">
        <v>280782.5</v>
      </c>
      <c r="Y164" s="21">
        <v>272212.7</v>
      </c>
      <c r="Z164" s="21">
        <v>292450.5</v>
      </c>
      <c r="AA164" s="21">
        <v>273994.3</v>
      </c>
      <c r="AB164" s="21">
        <v>175662.8</v>
      </c>
      <c r="AC164" s="31">
        <f t="shared" si="25"/>
        <v>0.21951355884819682</v>
      </c>
      <c r="AD164" s="31">
        <f t="shared" si="26"/>
        <v>0.22180598266703941</v>
      </c>
      <c r="AE164" s="31">
        <f t="shared" si="27"/>
        <v>6.2823036063740565</v>
      </c>
      <c r="AF164" s="31">
        <f t="shared" si="28"/>
        <v>11.052093933463798</v>
      </c>
      <c r="AG164" s="31">
        <f t="shared" si="29"/>
        <v>11.690668157674029</v>
      </c>
      <c r="AH164" s="31">
        <f t="shared" si="30"/>
        <v>15.699329046687168</v>
      </c>
      <c r="AI164" s="31">
        <f t="shared" si="31"/>
        <v>15.220167738328209</v>
      </c>
      <c r="AJ164" s="31">
        <f t="shared" si="32"/>
        <v>16.351719317864131</v>
      </c>
      <c r="AK164" s="31">
        <f t="shared" si="33"/>
        <v>15.319781940173328</v>
      </c>
      <c r="AL164" s="31">
        <f t="shared" si="34"/>
        <v>9.8217948001118245</v>
      </c>
    </row>
    <row r="165" spans="1:38" ht="18.75" customHeight="1" x14ac:dyDescent="0.25">
      <c r="A165" s="17">
        <v>4</v>
      </c>
      <c r="B165" s="3" t="s">
        <v>196</v>
      </c>
      <c r="C165" s="16">
        <v>27840</v>
      </c>
      <c r="D165" s="16"/>
      <c r="E165" s="3">
        <v>800</v>
      </c>
      <c r="F165" s="3" t="str">
        <f>IF(E165&gt;=2000,"LARGE",IF(E165&gt;=1000,"MEDIUM",IF(E165&gt;0, "SMALL", "UNKNOWN")))</f>
        <v>SMALL</v>
      </c>
      <c r="G165" s="3"/>
      <c r="H165" s="32">
        <f>E165*'[1]Estimates for kW-kWh'!$E$4</f>
        <v>314.93366093366097</v>
      </c>
      <c r="I165" s="33">
        <f>H165*'[1]Estimates for kW-kWh'!$H$4</f>
        <v>40.519546221443392</v>
      </c>
      <c r="J165" s="34">
        <f>H165*'[1]Estimates for kW-kWh'!$I$4</f>
        <v>52768.112720895246</v>
      </c>
      <c r="K165" s="3"/>
      <c r="L165" s="3"/>
      <c r="M165" s="18" t="s">
        <v>18</v>
      </c>
      <c r="N165" s="18"/>
      <c r="O165" s="18"/>
      <c r="P165" s="111"/>
      <c r="Q165" s="18"/>
      <c r="R165" s="18"/>
      <c r="S165" s="21">
        <v>524822</v>
      </c>
      <c r="T165" s="21">
        <v>372016</v>
      </c>
      <c r="U165" s="21">
        <v>479062</v>
      </c>
      <c r="V165" s="21">
        <v>552512</v>
      </c>
      <c r="W165" s="21">
        <v>484912</v>
      </c>
      <c r="X165" s="21">
        <v>477302</v>
      </c>
      <c r="Y165" s="21">
        <v>430702</v>
      </c>
      <c r="Z165" s="21">
        <v>418222</v>
      </c>
      <c r="AA165" s="21">
        <v>425812</v>
      </c>
      <c r="AB165" s="21">
        <v>354814</v>
      </c>
      <c r="AC165" s="31">
        <f t="shared" si="25"/>
        <v>18.851364942528736</v>
      </c>
      <c r="AD165" s="31">
        <f t="shared" si="26"/>
        <v>13.36264367816092</v>
      </c>
      <c r="AE165" s="31">
        <f t="shared" si="27"/>
        <v>17.207686781609194</v>
      </c>
      <c r="AF165" s="31">
        <f t="shared" si="28"/>
        <v>19.845977011494252</v>
      </c>
      <c r="AG165" s="31">
        <f t="shared" si="29"/>
        <v>17.417816091954023</v>
      </c>
      <c r="AH165" s="31">
        <f t="shared" si="30"/>
        <v>17.144468390804597</v>
      </c>
      <c r="AI165" s="31">
        <f t="shared" si="31"/>
        <v>15.470617816091954</v>
      </c>
      <c r="AJ165" s="31">
        <f t="shared" si="32"/>
        <v>15.022341954022988</v>
      </c>
      <c r="AK165" s="31">
        <f t="shared" si="33"/>
        <v>15.294971264367817</v>
      </c>
      <c r="AL165" s="31">
        <f t="shared" si="34"/>
        <v>12.744755747126437</v>
      </c>
    </row>
    <row r="166" spans="1:38" ht="18.75" customHeight="1" x14ac:dyDescent="0.25">
      <c r="A166" s="17">
        <v>87</v>
      </c>
      <c r="B166" s="3" t="s">
        <v>345</v>
      </c>
      <c r="C166" s="16">
        <v>40266</v>
      </c>
      <c r="D166" s="16"/>
      <c r="E166" s="3"/>
      <c r="F166" s="2" t="s">
        <v>885</v>
      </c>
      <c r="G166" s="3"/>
      <c r="H166" s="32"/>
      <c r="I166" s="33"/>
      <c r="K166" s="3"/>
      <c r="L166" s="3"/>
      <c r="M166" s="18"/>
      <c r="N166" s="18"/>
      <c r="O166" s="18"/>
      <c r="P166" s="111"/>
      <c r="Q166" s="18"/>
      <c r="R166" s="18"/>
      <c r="S166" s="20">
        <v>968000</v>
      </c>
      <c r="T166" s="20">
        <v>928320</v>
      </c>
      <c r="U166" s="20">
        <v>970560</v>
      </c>
      <c r="V166" s="20">
        <v>918400</v>
      </c>
      <c r="W166" s="20">
        <v>868800</v>
      </c>
      <c r="X166" s="20">
        <v>316240</v>
      </c>
      <c r="Y166" s="20">
        <v>423732.82</v>
      </c>
      <c r="Z166" s="20">
        <v>628781</v>
      </c>
      <c r="AA166" s="20">
        <v>603822</v>
      </c>
      <c r="AB166" s="20">
        <v>452103</v>
      </c>
      <c r="AC166" s="31">
        <f t="shared" si="25"/>
        <v>24.04013311478667</v>
      </c>
      <c r="AD166" s="31">
        <f t="shared" si="26"/>
        <v>23.054686335866489</v>
      </c>
      <c r="AE166" s="31">
        <f t="shared" si="27"/>
        <v>24.103710326329907</v>
      </c>
      <c r="AF166" s="31">
        <f t="shared" si="28"/>
        <v>22.808324641136444</v>
      </c>
      <c r="AG166" s="31">
        <f t="shared" si="29"/>
        <v>21.576516167486215</v>
      </c>
      <c r="AH166" s="31">
        <f t="shared" si="30"/>
        <v>7.853772413450554</v>
      </c>
      <c r="AI166" s="31">
        <f t="shared" si="31"/>
        <v>10.523340287090846</v>
      </c>
      <c r="AJ166" s="31">
        <f t="shared" si="32"/>
        <v>15.615680723190781</v>
      </c>
      <c r="AK166" s="31">
        <f t="shared" si="33"/>
        <v>14.995827745492475</v>
      </c>
      <c r="AL166" s="31">
        <f t="shared" si="34"/>
        <v>11.227909402473552</v>
      </c>
    </row>
    <row r="167" spans="1:38" ht="18.75" customHeight="1" x14ac:dyDescent="0.25">
      <c r="A167" s="17">
        <v>25</v>
      </c>
      <c r="B167" s="3" t="s">
        <v>330</v>
      </c>
      <c r="C167" s="16">
        <v>33189</v>
      </c>
      <c r="D167" s="16"/>
      <c r="E167" s="3"/>
      <c r="F167" s="2" t="s">
        <v>885</v>
      </c>
      <c r="G167" s="3"/>
      <c r="H167" s="32"/>
      <c r="I167" s="33"/>
      <c r="K167" s="3"/>
      <c r="L167" s="3"/>
      <c r="M167" s="18"/>
      <c r="N167" s="18"/>
      <c r="O167" s="18"/>
      <c r="P167" s="111"/>
      <c r="Q167" s="18"/>
      <c r="R167" s="18"/>
      <c r="S167" s="20">
        <v>610000</v>
      </c>
      <c r="T167" s="20">
        <v>599600</v>
      </c>
      <c r="U167" s="20">
        <v>579700</v>
      </c>
      <c r="V167" s="20">
        <v>616600</v>
      </c>
      <c r="W167" s="20">
        <v>658800</v>
      </c>
      <c r="X167" s="20">
        <v>596400</v>
      </c>
      <c r="Y167" s="20">
        <v>558700</v>
      </c>
      <c r="Z167" s="20">
        <v>574100</v>
      </c>
      <c r="AA167" s="20">
        <v>491400</v>
      </c>
      <c r="AB167" s="20">
        <v>394600</v>
      </c>
      <c r="AC167" s="31">
        <f t="shared" si="25"/>
        <v>18.3795835969749</v>
      </c>
      <c r="AD167" s="31">
        <f t="shared" si="26"/>
        <v>18.066226761878937</v>
      </c>
      <c r="AE167" s="31">
        <f t="shared" si="27"/>
        <v>17.466630510108772</v>
      </c>
      <c r="AF167" s="31">
        <f t="shared" si="28"/>
        <v>18.578444665401186</v>
      </c>
      <c r="AG167" s="31">
        <f t="shared" si="29"/>
        <v>19.849950284732895</v>
      </c>
      <c r="AH167" s="31">
        <f t="shared" si="30"/>
        <v>17.9698092741571</v>
      </c>
      <c r="AI167" s="31">
        <f t="shared" si="31"/>
        <v>16.833890746934227</v>
      </c>
      <c r="AJ167" s="31">
        <f t="shared" si="32"/>
        <v>17.297899906595561</v>
      </c>
      <c r="AK167" s="31">
        <f t="shared" si="33"/>
        <v>14.806110458284371</v>
      </c>
      <c r="AL167" s="31">
        <f t="shared" si="34"/>
        <v>11.889481454698846</v>
      </c>
    </row>
    <row r="168" spans="1:38" ht="18.75" customHeight="1" x14ac:dyDescent="0.25">
      <c r="A168" s="17">
        <v>1030</v>
      </c>
      <c r="B168" s="3" t="s">
        <v>793</v>
      </c>
      <c r="C168" s="16">
        <v>3924</v>
      </c>
      <c r="D168" s="16"/>
      <c r="E168" s="3"/>
      <c r="F168" s="2" t="s">
        <v>885</v>
      </c>
      <c r="G168" s="3"/>
      <c r="H168" s="32"/>
      <c r="I168" s="33"/>
      <c r="K168" s="3"/>
      <c r="L168" s="3"/>
      <c r="M168" s="18"/>
      <c r="N168" s="18"/>
      <c r="O168" s="18"/>
      <c r="P168" s="111"/>
      <c r="Q168" s="18"/>
      <c r="R168" s="18"/>
      <c r="S168" s="20">
        <v>35460</v>
      </c>
      <c r="T168" s="20">
        <v>36980</v>
      </c>
      <c r="U168" s="20">
        <v>37770</v>
      </c>
      <c r="V168" s="20">
        <v>49090</v>
      </c>
      <c r="W168" s="20">
        <v>52780</v>
      </c>
      <c r="X168" s="20">
        <v>50560</v>
      </c>
      <c r="Y168" s="20">
        <v>50060</v>
      </c>
      <c r="Z168" s="20">
        <v>58672</v>
      </c>
      <c r="AA168" s="20">
        <v>57235</v>
      </c>
      <c r="AB168" s="20">
        <v>45741</v>
      </c>
      <c r="AC168" s="31">
        <f t="shared" si="25"/>
        <v>9.0366972477064227</v>
      </c>
      <c r="AD168" s="31">
        <f t="shared" si="26"/>
        <v>9.4240570846075435</v>
      </c>
      <c r="AE168" s="31">
        <f t="shared" si="27"/>
        <v>9.6253822629969417</v>
      </c>
      <c r="AF168" s="31">
        <f t="shared" si="28"/>
        <v>12.510193679918451</v>
      </c>
      <c r="AG168" s="31">
        <f t="shared" si="29"/>
        <v>13.450560652395515</v>
      </c>
      <c r="AH168" s="31">
        <f t="shared" si="30"/>
        <v>12.884811416921508</v>
      </c>
      <c r="AI168" s="31">
        <f t="shared" si="31"/>
        <v>12.757390417940877</v>
      </c>
      <c r="AJ168" s="31">
        <f t="shared" si="32"/>
        <v>14.952089704383283</v>
      </c>
      <c r="AK168" s="31">
        <f t="shared" si="33"/>
        <v>14.585881753312947</v>
      </c>
      <c r="AL168" s="31">
        <f t="shared" si="34"/>
        <v>11.656727828746178</v>
      </c>
    </row>
    <row r="169" spans="1:38" ht="18.75" customHeight="1" x14ac:dyDescent="0.25">
      <c r="A169" s="17">
        <v>125</v>
      </c>
      <c r="B169" s="3" t="s">
        <v>356</v>
      </c>
      <c r="C169" s="16">
        <v>4420</v>
      </c>
      <c r="D169" s="16"/>
      <c r="E169" s="3"/>
      <c r="F169" s="2" t="s">
        <v>885</v>
      </c>
      <c r="G169" s="3"/>
      <c r="H169" s="32"/>
      <c r="I169" s="33"/>
      <c r="K169" s="3"/>
      <c r="L169" s="3"/>
      <c r="M169" s="18"/>
      <c r="N169" s="18"/>
      <c r="O169" s="18"/>
      <c r="P169" s="111"/>
      <c r="Q169" s="18"/>
      <c r="R169" s="18"/>
      <c r="S169" s="20">
        <v>1240</v>
      </c>
      <c r="T169" s="20">
        <v>7000</v>
      </c>
      <c r="U169" s="20">
        <v>5320</v>
      </c>
      <c r="V169" s="20">
        <v>2280</v>
      </c>
      <c r="W169" s="20">
        <v>9520</v>
      </c>
      <c r="X169" s="20">
        <v>3480</v>
      </c>
      <c r="Y169" s="20">
        <v>83920</v>
      </c>
      <c r="Z169" s="20">
        <v>82960</v>
      </c>
      <c r="AA169" s="20">
        <v>63960</v>
      </c>
      <c r="AB169" s="20">
        <v>31720</v>
      </c>
      <c r="AC169" s="31">
        <f t="shared" si="25"/>
        <v>0.28054298642533937</v>
      </c>
      <c r="AD169" s="31">
        <f t="shared" si="26"/>
        <v>1.5837104072398189</v>
      </c>
      <c r="AE169" s="31">
        <f t="shared" si="27"/>
        <v>1.2036199095022624</v>
      </c>
      <c r="AF169" s="31">
        <f t="shared" si="28"/>
        <v>0.51583710407239824</v>
      </c>
      <c r="AG169" s="31">
        <f t="shared" si="29"/>
        <v>2.1538461538461537</v>
      </c>
      <c r="AH169" s="31">
        <f t="shared" si="30"/>
        <v>0.78733031674208143</v>
      </c>
      <c r="AI169" s="31">
        <f t="shared" si="31"/>
        <v>18.986425339366516</v>
      </c>
      <c r="AJ169" s="31">
        <f t="shared" si="32"/>
        <v>18.76923076923077</v>
      </c>
      <c r="AK169" s="31">
        <f t="shared" si="33"/>
        <v>14.470588235294118</v>
      </c>
      <c r="AL169" s="31">
        <f t="shared" si="34"/>
        <v>7.1764705882352944</v>
      </c>
    </row>
    <row r="170" spans="1:38" ht="18.75" customHeight="1" x14ac:dyDescent="0.25">
      <c r="A170" s="17">
        <v>197</v>
      </c>
      <c r="B170" s="3" t="s">
        <v>278</v>
      </c>
      <c r="C170" s="16">
        <v>180003</v>
      </c>
      <c r="D170" s="16"/>
      <c r="E170" s="3">
        <v>250</v>
      </c>
      <c r="F170" s="3" t="str">
        <f t="shared" ref="F170:F175" si="35">IF(E170&gt;=2000,"LARGE",IF(E170&gt;=1000,"MEDIUM",IF(E170&gt;0, "SMALL", "UNKNOWN")))</f>
        <v>SMALL</v>
      </c>
      <c r="G170" s="3"/>
      <c r="H170" s="32">
        <f>E170*'[1]Estimates for kW-kWh'!$E$4</f>
        <v>98.416769041769044</v>
      </c>
      <c r="I170" s="33">
        <f>H170*'[1]Estimates for kW-kWh'!$H$4</f>
        <v>12.662358194201058</v>
      </c>
      <c r="J170" s="34">
        <f>H170*'[1]Estimates for kW-kWh'!$I$4</f>
        <v>16490.035225279764</v>
      </c>
      <c r="K170" s="3"/>
      <c r="L170" s="3"/>
      <c r="M170" s="18" t="s">
        <v>279</v>
      </c>
      <c r="N170" s="18"/>
      <c r="O170" s="18"/>
      <c r="P170" s="111"/>
      <c r="Q170" s="18"/>
      <c r="R170" s="18"/>
      <c r="S170" s="21">
        <v>3668964</v>
      </c>
      <c r="T170" s="21">
        <v>3049562</v>
      </c>
      <c r="U170" s="21">
        <v>2813184</v>
      </c>
      <c r="V170" s="21">
        <v>2847684</v>
      </c>
      <c r="W170" s="21">
        <v>2831104</v>
      </c>
      <c r="X170" s="21">
        <v>2877204</v>
      </c>
      <c r="Y170" s="21">
        <v>2877264</v>
      </c>
      <c r="Z170" s="21">
        <v>2726235</v>
      </c>
      <c r="AA170" s="21">
        <v>2581522</v>
      </c>
      <c r="AB170" s="21">
        <v>1918926</v>
      </c>
      <c r="AC170" s="31">
        <f t="shared" si="25"/>
        <v>20.38279362010633</v>
      </c>
      <c r="AD170" s="31">
        <f t="shared" si="26"/>
        <v>16.941728748965296</v>
      </c>
      <c r="AE170" s="31">
        <f t="shared" si="27"/>
        <v>15.62853952434126</v>
      </c>
      <c r="AF170" s="31">
        <f t="shared" si="28"/>
        <v>15.820202996616723</v>
      </c>
      <c r="AG170" s="31">
        <f t="shared" si="29"/>
        <v>15.728093420665211</v>
      </c>
      <c r="AH170" s="31">
        <f t="shared" si="30"/>
        <v>15.984200263328944</v>
      </c>
      <c r="AI170" s="31">
        <f t="shared" si="31"/>
        <v>15.984533591106814</v>
      </c>
      <c r="AJ170" s="31">
        <f t="shared" si="32"/>
        <v>15.145497575040416</v>
      </c>
      <c r="AK170" s="31">
        <f t="shared" si="33"/>
        <v>14.341549863057837</v>
      </c>
      <c r="AL170" s="31">
        <f t="shared" si="34"/>
        <v>10.660522324627923</v>
      </c>
    </row>
    <row r="171" spans="1:38" ht="18.75" customHeight="1" x14ac:dyDescent="0.25">
      <c r="A171" s="17">
        <v>564</v>
      </c>
      <c r="B171" s="3" t="s">
        <v>201</v>
      </c>
      <c r="C171" s="16">
        <v>141708</v>
      </c>
      <c r="D171" s="16"/>
      <c r="E171" s="3">
        <v>800</v>
      </c>
      <c r="F171" s="3" t="str">
        <f t="shared" si="35"/>
        <v>SMALL</v>
      </c>
      <c r="G171" s="3"/>
      <c r="H171" s="32">
        <f>E171*'[1]Estimates for kW-kWh'!$E$4</f>
        <v>314.93366093366097</v>
      </c>
      <c r="I171" s="33">
        <f>H171*'[1]Estimates for kW-kWh'!$H$4</f>
        <v>40.519546221443392</v>
      </c>
      <c r="J171" s="34">
        <f>H171*'[1]Estimates for kW-kWh'!$I$4</f>
        <v>52768.112720895246</v>
      </c>
      <c r="K171" s="3"/>
      <c r="L171" s="3"/>
      <c r="M171" s="18" t="s">
        <v>186</v>
      </c>
      <c r="N171" s="18"/>
      <c r="O171" s="18"/>
      <c r="P171" s="111"/>
      <c r="Q171" s="18"/>
      <c r="R171" s="18"/>
      <c r="S171" s="21">
        <v>2207700</v>
      </c>
      <c r="T171" s="21">
        <v>2366100</v>
      </c>
      <c r="U171" s="21">
        <v>2258200</v>
      </c>
      <c r="V171" s="21">
        <v>2183100</v>
      </c>
      <c r="W171" s="21">
        <v>2076540</v>
      </c>
      <c r="X171" s="21">
        <v>2039400</v>
      </c>
      <c r="Y171" s="21">
        <v>1892410</v>
      </c>
      <c r="Z171" s="21">
        <v>1978800</v>
      </c>
      <c r="AA171" s="21">
        <v>1991445.33</v>
      </c>
      <c r="AB171" s="21">
        <v>1611836</v>
      </c>
      <c r="AC171" s="31">
        <f t="shared" si="25"/>
        <v>15.579219239563045</v>
      </c>
      <c r="AD171" s="31">
        <f t="shared" si="26"/>
        <v>16.697010754509272</v>
      </c>
      <c r="AE171" s="31">
        <f t="shared" si="27"/>
        <v>15.935585852598301</v>
      </c>
      <c r="AF171" s="31">
        <f t="shared" si="28"/>
        <v>15.405622830044882</v>
      </c>
      <c r="AG171" s="31">
        <f t="shared" si="29"/>
        <v>14.65365399271742</v>
      </c>
      <c r="AH171" s="31">
        <f t="shared" si="30"/>
        <v>14.391565754932678</v>
      </c>
      <c r="AI171" s="31">
        <f t="shared" si="31"/>
        <v>13.354291924238575</v>
      </c>
      <c r="AJ171" s="31">
        <f t="shared" si="32"/>
        <v>13.963925819290372</v>
      </c>
      <c r="AK171" s="31">
        <f t="shared" si="33"/>
        <v>14.0531609365738</v>
      </c>
      <c r="AL171" s="31">
        <f t="shared" si="34"/>
        <v>11.374347249273153</v>
      </c>
    </row>
    <row r="172" spans="1:38" ht="18.75" customHeight="1" x14ac:dyDescent="0.25">
      <c r="A172" s="17">
        <v>99</v>
      </c>
      <c r="B172" s="3" t="s">
        <v>234</v>
      </c>
      <c r="C172" s="16">
        <v>95906</v>
      </c>
      <c r="D172" s="16"/>
      <c r="E172" s="3">
        <v>500</v>
      </c>
      <c r="F172" s="3" t="str">
        <f t="shared" si="35"/>
        <v>SMALL</v>
      </c>
      <c r="G172" s="3"/>
      <c r="H172" s="32">
        <f>E172*'[1]Estimates for kW-kWh'!$E$4</f>
        <v>196.83353808353809</v>
      </c>
      <c r="I172" s="33">
        <f>H172*'[1]Estimates for kW-kWh'!$H$4</f>
        <v>25.324716388402116</v>
      </c>
      <c r="J172" s="34">
        <f>H172*'[1]Estimates for kW-kWh'!$I$4</f>
        <v>32980.070450559528</v>
      </c>
      <c r="K172" s="3"/>
      <c r="L172" s="3"/>
      <c r="M172" s="18" t="s">
        <v>235</v>
      </c>
      <c r="N172" s="18"/>
      <c r="O172" s="18"/>
      <c r="P172" s="111"/>
      <c r="Q172" s="18"/>
      <c r="R172" s="18"/>
      <c r="S172" s="21">
        <v>1749000</v>
      </c>
      <c r="T172" s="21">
        <v>1615000</v>
      </c>
      <c r="U172" s="21">
        <v>1458800</v>
      </c>
      <c r="V172" s="21">
        <v>1126400</v>
      </c>
      <c r="W172" s="21">
        <v>1227000</v>
      </c>
      <c r="X172" s="21">
        <v>1236600</v>
      </c>
      <c r="Y172" s="21">
        <v>1211600</v>
      </c>
      <c r="Z172" s="21">
        <v>1048500</v>
      </c>
      <c r="AA172" s="21">
        <v>1340165</v>
      </c>
      <c r="AB172" s="21">
        <v>1031944</v>
      </c>
      <c r="AC172" s="31">
        <f t="shared" si="25"/>
        <v>18.236606677371594</v>
      </c>
      <c r="AD172" s="31">
        <f t="shared" si="26"/>
        <v>16.839405250974913</v>
      </c>
      <c r="AE172" s="31">
        <f t="shared" si="27"/>
        <v>15.210727170354305</v>
      </c>
      <c r="AF172" s="31">
        <f t="shared" si="28"/>
        <v>11.744833482785227</v>
      </c>
      <c r="AG172" s="31">
        <f t="shared" si="29"/>
        <v>12.793777240214377</v>
      </c>
      <c r="AH172" s="31">
        <f t="shared" si="30"/>
        <v>12.893875252851752</v>
      </c>
      <c r="AI172" s="31">
        <f t="shared" si="31"/>
        <v>12.633203344941922</v>
      </c>
      <c r="AJ172" s="31">
        <f t="shared" si="32"/>
        <v>10.932579817738201</v>
      </c>
      <c r="AK172" s="31">
        <f t="shared" si="33"/>
        <v>13.973734698559007</v>
      </c>
      <c r="AL172" s="31">
        <f t="shared" si="34"/>
        <v>10.759952453443997</v>
      </c>
    </row>
    <row r="173" spans="1:38" ht="18.75" customHeight="1" x14ac:dyDescent="0.25">
      <c r="A173" s="17">
        <v>165</v>
      </c>
      <c r="B173" s="3" t="s">
        <v>295</v>
      </c>
      <c r="C173" s="16">
        <v>149211</v>
      </c>
      <c r="D173" s="16"/>
      <c r="E173" s="3">
        <v>150</v>
      </c>
      <c r="F173" s="3" t="str">
        <f t="shared" si="35"/>
        <v>SMALL</v>
      </c>
      <c r="G173" s="3"/>
      <c r="H173" s="32">
        <f>E173*'[1]Estimates for kW-kWh'!$E$4</f>
        <v>59.050061425061429</v>
      </c>
      <c r="I173" s="33">
        <f>H173*'[1]Estimates for kW-kWh'!$H$4</f>
        <v>7.5974149165206351</v>
      </c>
      <c r="J173" s="34">
        <f>H173*'[1]Estimates for kW-kWh'!$I$4</f>
        <v>9894.0211351678572</v>
      </c>
      <c r="K173" s="3"/>
      <c r="L173" s="3"/>
      <c r="M173" s="18" t="s">
        <v>207</v>
      </c>
      <c r="N173" s="18"/>
      <c r="O173" s="18"/>
      <c r="P173" s="111"/>
      <c r="Q173" s="18"/>
      <c r="R173" s="18"/>
      <c r="S173" s="21">
        <v>2222600</v>
      </c>
      <c r="T173" s="21">
        <v>2188300</v>
      </c>
      <c r="U173" s="21">
        <v>2079200</v>
      </c>
      <c r="V173" s="21">
        <v>2246800</v>
      </c>
      <c r="W173" s="21">
        <v>2281200</v>
      </c>
      <c r="X173" s="21">
        <v>2246700</v>
      </c>
      <c r="Y173" s="21">
        <v>2274000</v>
      </c>
      <c r="Z173" s="21">
        <v>2264100</v>
      </c>
      <c r="AA173" s="21">
        <v>2084570</v>
      </c>
      <c r="AB173" s="21">
        <v>1688446</v>
      </c>
      <c r="AC173" s="31">
        <f t="shared" si="25"/>
        <v>14.895684634510861</v>
      </c>
      <c r="AD173" s="31">
        <f t="shared" si="26"/>
        <v>14.665808821065472</v>
      </c>
      <c r="AE173" s="31">
        <f t="shared" si="27"/>
        <v>13.934629484421389</v>
      </c>
      <c r="AF173" s="31">
        <f t="shared" si="28"/>
        <v>15.057871068486907</v>
      </c>
      <c r="AG173" s="31">
        <f t="shared" si="29"/>
        <v>15.288417073808231</v>
      </c>
      <c r="AH173" s="31">
        <f t="shared" si="30"/>
        <v>15.057200876610974</v>
      </c>
      <c r="AI173" s="31">
        <f t="shared" si="31"/>
        <v>15.240163258740978</v>
      </c>
      <c r="AJ173" s="31">
        <f t="shared" si="32"/>
        <v>15.173814263023504</v>
      </c>
      <c r="AK173" s="31">
        <f t="shared" si="33"/>
        <v>13.970618788159049</v>
      </c>
      <c r="AL173" s="31">
        <f t="shared" si="34"/>
        <v>11.315827921533936</v>
      </c>
    </row>
    <row r="174" spans="1:38" ht="18.75" customHeight="1" x14ac:dyDescent="0.25">
      <c r="A174" s="17">
        <v>11</v>
      </c>
      <c r="B174" s="3" t="s">
        <v>268</v>
      </c>
      <c r="C174" s="16">
        <v>15697</v>
      </c>
      <c r="D174" s="16"/>
      <c r="E174" s="3">
        <v>300</v>
      </c>
      <c r="F174" s="3" t="str">
        <f t="shared" si="35"/>
        <v>SMALL</v>
      </c>
      <c r="G174" s="3"/>
      <c r="H174" s="32">
        <f>E174*'[1]Estimates for kW-kWh'!$E$4</f>
        <v>118.10012285012286</v>
      </c>
      <c r="I174" s="33">
        <f>H174*'[1]Estimates for kW-kWh'!$H$4</f>
        <v>15.19482983304127</v>
      </c>
      <c r="J174" s="34">
        <f>H174*'[1]Estimates for kW-kWh'!$I$4</f>
        <v>19788.042270335714</v>
      </c>
      <c r="K174" s="3"/>
      <c r="L174" s="3"/>
      <c r="M174" s="18" t="s">
        <v>241</v>
      </c>
      <c r="N174" s="18"/>
      <c r="O174" s="18"/>
      <c r="P174" s="111"/>
      <c r="Q174" s="18"/>
      <c r="R174" s="18"/>
      <c r="S174" s="21">
        <v>389500</v>
      </c>
      <c r="T174" s="21">
        <v>374100</v>
      </c>
      <c r="U174" s="21">
        <v>364700</v>
      </c>
      <c r="V174" s="21">
        <v>421100</v>
      </c>
      <c r="W174" s="21">
        <v>364500</v>
      </c>
      <c r="X174" s="21">
        <v>361300</v>
      </c>
      <c r="Y174" s="21">
        <v>325600</v>
      </c>
      <c r="Z174" s="21">
        <v>329400</v>
      </c>
      <c r="AA174" s="21">
        <v>214600</v>
      </c>
      <c r="AB174" s="21">
        <v>222500</v>
      </c>
      <c r="AC174" s="31">
        <f t="shared" si="25"/>
        <v>24.813658660890617</v>
      </c>
      <c r="AD174" s="31">
        <f t="shared" si="26"/>
        <v>23.832579473784801</v>
      </c>
      <c r="AE174" s="31">
        <f t="shared" si="27"/>
        <v>23.233738931005924</v>
      </c>
      <c r="AF174" s="31">
        <f t="shared" si="28"/>
        <v>26.826782187679175</v>
      </c>
      <c r="AG174" s="31">
        <f t="shared" si="29"/>
        <v>23.220997642861693</v>
      </c>
      <c r="AH174" s="31">
        <f t="shared" si="30"/>
        <v>23.01713703255399</v>
      </c>
      <c r="AI174" s="31">
        <f t="shared" si="31"/>
        <v>20.74281709880869</v>
      </c>
      <c r="AJ174" s="31">
        <f t="shared" si="32"/>
        <v>20.984901573549084</v>
      </c>
      <c r="AK174" s="31">
        <f t="shared" si="33"/>
        <v>13.671402178760273</v>
      </c>
      <c r="AL174" s="31">
        <f t="shared" si="34"/>
        <v>14.174683060457411</v>
      </c>
    </row>
    <row r="175" spans="1:38" ht="18.75" customHeight="1" x14ac:dyDescent="0.25">
      <c r="A175" s="17">
        <v>193</v>
      </c>
      <c r="B175" s="3" t="s">
        <v>250</v>
      </c>
      <c r="C175" s="16">
        <v>33805</v>
      </c>
      <c r="D175" s="16"/>
      <c r="E175" s="3">
        <v>400</v>
      </c>
      <c r="F175" s="3" t="str">
        <f t="shared" si="35"/>
        <v>SMALL</v>
      </c>
      <c r="G175" s="3"/>
      <c r="H175" s="32">
        <f>E175*'[1]Estimates for kW-kWh'!$E$4</f>
        <v>157.46683046683049</v>
      </c>
      <c r="I175" s="33">
        <f>H175*'[1]Estimates for kW-kWh'!$H$4</f>
        <v>20.259773110721696</v>
      </c>
      <c r="J175" s="34">
        <f>H175*'[1]Estimates for kW-kWh'!$I$4</f>
        <v>26384.056360447623</v>
      </c>
      <c r="K175" s="3"/>
      <c r="L175" s="3"/>
      <c r="M175" s="18" t="s">
        <v>18</v>
      </c>
      <c r="N175" s="18"/>
      <c r="O175" s="18"/>
      <c r="P175" s="111"/>
      <c r="Q175" s="18"/>
      <c r="R175" s="18"/>
      <c r="S175" s="21">
        <v>671464</v>
      </c>
      <c r="T175" s="21">
        <v>652602</v>
      </c>
      <c r="U175" s="21">
        <v>587944</v>
      </c>
      <c r="V175" s="21">
        <v>619944</v>
      </c>
      <c r="W175" s="21">
        <v>590184</v>
      </c>
      <c r="X175" s="21">
        <v>550504</v>
      </c>
      <c r="Y175" s="21">
        <v>523304</v>
      </c>
      <c r="Z175" s="21">
        <v>533864</v>
      </c>
      <c r="AA175" s="21">
        <v>458664</v>
      </c>
      <c r="AB175" s="21">
        <v>320798</v>
      </c>
      <c r="AC175" s="31">
        <f t="shared" si="25"/>
        <v>19.862860523591184</v>
      </c>
      <c r="AD175" s="31">
        <f t="shared" si="26"/>
        <v>19.304895725484396</v>
      </c>
      <c r="AE175" s="31">
        <f t="shared" si="27"/>
        <v>17.392220085786125</v>
      </c>
      <c r="AF175" s="31">
        <f t="shared" si="28"/>
        <v>18.338825617512203</v>
      </c>
      <c r="AG175" s="31">
        <f t="shared" si="29"/>
        <v>17.458482473006953</v>
      </c>
      <c r="AH175" s="31">
        <f t="shared" si="30"/>
        <v>16.284691613666617</v>
      </c>
      <c r="AI175" s="31">
        <f t="shared" si="31"/>
        <v>15.480076911699452</v>
      </c>
      <c r="AJ175" s="31">
        <f t="shared" si="32"/>
        <v>15.792456737169058</v>
      </c>
      <c r="AK175" s="31">
        <f t="shared" si="33"/>
        <v>13.56793373761278</v>
      </c>
      <c r="AL175" s="31">
        <f t="shared" si="34"/>
        <v>9.4896612927081794</v>
      </c>
    </row>
    <row r="176" spans="1:38" ht="18.75" customHeight="1" x14ac:dyDescent="0.25">
      <c r="A176" s="17">
        <v>375</v>
      </c>
      <c r="B176" s="5" t="s">
        <v>492</v>
      </c>
      <c r="C176" s="16">
        <v>5018</v>
      </c>
      <c r="D176" s="16"/>
      <c r="E176" s="3"/>
      <c r="F176" s="2" t="s">
        <v>885</v>
      </c>
      <c r="G176" s="3"/>
      <c r="H176" s="32"/>
      <c r="I176" s="33"/>
      <c r="K176" s="3"/>
      <c r="L176" s="3"/>
      <c r="M176" s="18"/>
      <c r="N176" s="18"/>
      <c r="O176" s="18"/>
      <c r="P176" s="111"/>
      <c r="Q176" s="18"/>
      <c r="R176" s="18"/>
      <c r="S176" s="20">
        <v>60030</v>
      </c>
      <c r="T176" s="20">
        <v>59970</v>
      </c>
      <c r="U176" s="20">
        <v>54850</v>
      </c>
      <c r="V176" s="20">
        <v>66070</v>
      </c>
      <c r="W176" s="20">
        <v>66300</v>
      </c>
      <c r="X176" s="20">
        <v>54960</v>
      </c>
      <c r="Y176" s="20">
        <v>55160</v>
      </c>
      <c r="Z176" s="20">
        <v>61744</v>
      </c>
      <c r="AA176" s="20">
        <v>65843</v>
      </c>
      <c r="AB176" s="20">
        <v>69595</v>
      </c>
      <c r="AC176" s="31">
        <f t="shared" si="25"/>
        <v>11.962933439617377</v>
      </c>
      <c r="AD176" s="31">
        <f t="shared" si="26"/>
        <v>11.950976484655241</v>
      </c>
      <c r="AE176" s="31">
        <f t="shared" si="27"/>
        <v>10.93064966121961</v>
      </c>
      <c r="AF176" s="31">
        <f t="shared" si="28"/>
        <v>13.166600239139099</v>
      </c>
      <c r="AG176" s="31">
        <f t="shared" si="29"/>
        <v>13.212435233160623</v>
      </c>
      <c r="AH176" s="31">
        <f t="shared" si="30"/>
        <v>10.952570745316859</v>
      </c>
      <c r="AI176" s="31">
        <f t="shared" si="31"/>
        <v>10.992427261857314</v>
      </c>
      <c r="AJ176" s="31">
        <f t="shared" si="32"/>
        <v>12.304503786369072</v>
      </c>
      <c r="AK176" s="31">
        <f t="shared" si="33"/>
        <v>13.121363092865684</v>
      </c>
      <c r="AL176" s="31">
        <f t="shared" si="34"/>
        <v>13.869071343164608</v>
      </c>
    </row>
    <row r="177" spans="1:38" ht="18.75" customHeight="1" x14ac:dyDescent="0.25">
      <c r="A177" s="13">
        <v>523</v>
      </c>
      <c r="B177" s="5" t="s">
        <v>517</v>
      </c>
      <c r="C177" s="14">
        <v>1825</v>
      </c>
      <c r="D177" s="14"/>
      <c r="E177" s="2"/>
      <c r="F177" s="2" t="s">
        <v>885</v>
      </c>
      <c r="G177" s="2"/>
      <c r="H177" s="35"/>
      <c r="I177" s="36"/>
      <c r="J177" s="37"/>
      <c r="K177" s="2"/>
      <c r="L177" s="2"/>
      <c r="M177" s="38"/>
      <c r="N177" s="38"/>
      <c r="O177" s="38"/>
      <c r="P177" s="39"/>
      <c r="Q177" s="38"/>
      <c r="R177" s="38"/>
      <c r="S177" s="20">
        <v>25641</v>
      </c>
      <c r="T177" s="20">
        <v>30221</v>
      </c>
      <c r="U177" s="20">
        <v>24849</v>
      </c>
      <c r="V177" s="20">
        <v>27214</v>
      </c>
      <c r="W177" s="20">
        <v>24478</v>
      </c>
      <c r="X177" s="20">
        <v>22195</v>
      </c>
      <c r="Y177" s="20">
        <v>21841</v>
      </c>
      <c r="Z177" s="20">
        <v>22829</v>
      </c>
      <c r="AA177" s="20">
        <v>23224</v>
      </c>
      <c r="AB177" s="20">
        <v>19248</v>
      </c>
      <c r="AC177" s="31">
        <f t="shared" si="25"/>
        <v>14.04986301369863</v>
      </c>
      <c r="AD177" s="31">
        <f t="shared" si="26"/>
        <v>16.559452054794519</v>
      </c>
      <c r="AE177" s="31">
        <f t="shared" si="27"/>
        <v>13.615890410958905</v>
      </c>
      <c r="AF177" s="31">
        <f t="shared" si="28"/>
        <v>14.911780821917809</v>
      </c>
      <c r="AG177" s="31">
        <f t="shared" si="29"/>
        <v>13.412602739726028</v>
      </c>
      <c r="AH177" s="31">
        <f t="shared" si="30"/>
        <v>12.161643835616438</v>
      </c>
      <c r="AI177" s="31">
        <f t="shared" si="31"/>
        <v>11.967671232876713</v>
      </c>
      <c r="AJ177" s="31">
        <f t="shared" si="32"/>
        <v>12.50904109589041</v>
      </c>
      <c r="AK177" s="31">
        <f t="shared" si="33"/>
        <v>12.725479452054795</v>
      </c>
      <c r="AL177" s="31">
        <f t="shared" si="34"/>
        <v>10.546849315068494</v>
      </c>
    </row>
    <row r="178" spans="1:38" ht="18.75" customHeight="1" x14ac:dyDescent="0.25">
      <c r="A178" s="17">
        <v>3</v>
      </c>
      <c r="B178" s="3" t="s">
        <v>225</v>
      </c>
      <c r="C178" s="16">
        <v>84225</v>
      </c>
      <c r="D178" s="16"/>
      <c r="E178" s="3">
        <v>500</v>
      </c>
      <c r="F178" s="3" t="str">
        <f>IF(E178&gt;=2000,"LARGE",IF(E178&gt;=1000,"MEDIUM",IF(E178&gt;0, "SMALL", "UNKNOWN")))</f>
        <v>SMALL</v>
      </c>
      <c r="G178" s="3"/>
      <c r="H178" s="32">
        <f>E178*'[1]Estimates for kW-kWh'!$E$4</f>
        <v>196.83353808353809</v>
      </c>
      <c r="I178" s="33">
        <f>H178*'[1]Estimates for kW-kWh'!$H$4</f>
        <v>25.324716388402116</v>
      </c>
      <c r="J178" s="34">
        <f>H178*'[1]Estimates for kW-kWh'!$I$4</f>
        <v>32980.070450559528</v>
      </c>
      <c r="K178" s="3"/>
      <c r="L178" s="3"/>
      <c r="M178" s="18" t="s">
        <v>18</v>
      </c>
      <c r="N178" s="18"/>
      <c r="O178" s="18"/>
      <c r="P178" s="111"/>
      <c r="Q178" s="18"/>
      <c r="R178" s="18"/>
      <c r="S178" s="21">
        <v>1210120</v>
      </c>
      <c r="T178" s="21">
        <v>1228780</v>
      </c>
      <c r="U178" s="21">
        <v>1153680</v>
      </c>
      <c r="V178" s="21">
        <v>1152440</v>
      </c>
      <c r="W178" s="21">
        <v>1102280</v>
      </c>
      <c r="X178" s="21">
        <v>1146660</v>
      </c>
      <c r="Y178" s="21">
        <v>1164780</v>
      </c>
      <c r="Z178" s="21">
        <v>1133760</v>
      </c>
      <c r="AA178" s="21">
        <v>1067634</v>
      </c>
      <c r="AB178" s="21">
        <v>792877.98</v>
      </c>
      <c r="AC178" s="31">
        <f t="shared" si="25"/>
        <v>14.367705550608489</v>
      </c>
      <c r="AD178" s="31">
        <f t="shared" si="26"/>
        <v>14.589254971801722</v>
      </c>
      <c r="AE178" s="31">
        <f t="shared" si="27"/>
        <v>13.69759572573464</v>
      </c>
      <c r="AF178" s="31">
        <f t="shared" si="28"/>
        <v>13.682873256159098</v>
      </c>
      <c r="AG178" s="31">
        <f t="shared" si="29"/>
        <v>13.087325615909766</v>
      </c>
      <c r="AH178" s="31">
        <f t="shared" si="30"/>
        <v>13.614247551202137</v>
      </c>
      <c r="AI178" s="31">
        <f t="shared" si="31"/>
        <v>13.829385574354408</v>
      </c>
      <c r="AJ178" s="31">
        <f t="shared" si="32"/>
        <v>13.461086375779162</v>
      </c>
      <c r="AK178" s="31">
        <f t="shared" si="33"/>
        <v>12.675975066785396</v>
      </c>
      <c r="AL178" s="31">
        <f t="shared" si="34"/>
        <v>9.4138080142475502</v>
      </c>
    </row>
    <row r="179" spans="1:38" ht="18.75" customHeight="1" x14ac:dyDescent="0.25">
      <c r="A179" s="17">
        <v>324</v>
      </c>
      <c r="B179" s="3" t="s">
        <v>253</v>
      </c>
      <c r="C179" s="16">
        <v>126838</v>
      </c>
      <c r="D179" s="16"/>
      <c r="E179" s="3">
        <v>400</v>
      </c>
      <c r="F179" s="3" t="str">
        <f>IF(E179&gt;=2000,"LARGE",IF(E179&gt;=1000,"MEDIUM",IF(E179&gt;0, "SMALL", "UNKNOWN")))</f>
        <v>SMALL</v>
      </c>
      <c r="G179" s="3"/>
      <c r="H179" s="32">
        <f>E179*'[1]Estimates for kW-kWh'!$E$4</f>
        <v>157.46683046683049</v>
      </c>
      <c r="I179" s="33">
        <f>H179*'[1]Estimates for kW-kWh'!$H$4</f>
        <v>20.259773110721696</v>
      </c>
      <c r="J179" s="34">
        <f>H179*'[1]Estimates for kW-kWh'!$I$4</f>
        <v>26384.056360447623</v>
      </c>
      <c r="K179" s="3"/>
      <c r="L179" s="3"/>
      <c r="M179" s="18" t="s">
        <v>254</v>
      </c>
      <c r="N179" s="18"/>
      <c r="O179" s="18"/>
      <c r="P179" s="111"/>
      <c r="Q179" s="18"/>
      <c r="R179" s="18"/>
      <c r="S179" s="21">
        <v>3006600</v>
      </c>
      <c r="T179" s="21">
        <v>3279500</v>
      </c>
      <c r="U179" s="21">
        <v>2524100</v>
      </c>
      <c r="V179" s="21">
        <v>1416700</v>
      </c>
      <c r="W179" s="21">
        <v>1245300</v>
      </c>
      <c r="X179" s="21">
        <v>1154400</v>
      </c>
      <c r="Y179" s="21">
        <v>908500</v>
      </c>
      <c r="Z179" s="21">
        <v>968342</v>
      </c>
      <c r="AA179" s="21">
        <v>1604685</v>
      </c>
      <c r="AB179" s="21">
        <v>1190633</v>
      </c>
      <c r="AC179" s="31">
        <f t="shared" si="25"/>
        <v>23.704252668758574</v>
      </c>
      <c r="AD179" s="31">
        <f t="shared" si="26"/>
        <v>25.855816080354469</v>
      </c>
      <c r="AE179" s="31">
        <f t="shared" si="27"/>
        <v>19.900187640927797</v>
      </c>
      <c r="AF179" s="31">
        <f t="shared" si="28"/>
        <v>11.169365647518882</v>
      </c>
      <c r="AG179" s="31">
        <f t="shared" si="29"/>
        <v>9.8180356044718451</v>
      </c>
      <c r="AH179" s="31">
        <f t="shared" si="30"/>
        <v>9.1013734054463171</v>
      </c>
      <c r="AI179" s="31">
        <f t="shared" si="31"/>
        <v>7.1626799539570163</v>
      </c>
      <c r="AJ179" s="31">
        <f t="shared" si="32"/>
        <v>7.6344786262791908</v>
      </c>
      <c r="AK179" s="31">
        <f t="shared" si="33"/>
        <v>12.651453034579543</v>
      </c>
      <c r="AL179" s="31">
        <f t="shared" si="34"/>
        <v>9.3870370078367689</v>
      </c>
    </row>
    <row r="180" spans="1:38" ht="18.75" customHeight="1" x14ac:dyDescent="0.25">
      <c r="A180" s="24">
        <v>169</v>
      </c>
      <c r="B180" s="5" t="s">
        <v>386</v>
      </c>
      <c r="C180" s="14">
        <v>23943</v>
      </c>
      <c r="D180" s="14"/>
      <c r="E180" s="2"/>
      <c r="F180" s="2" t="s">
        <v>885</v>
      </c>
      <c r="G180" s="2"/>
      <c r="H180" s="35"/>
      <c r="I180" s="36"/>
      <c r="J180" s="37"/>
      <c r="K180" s="2"/>
      <c r="L180" s="2"/>
      <c r="M180" s="38"/>
      <c r="N180" s="38"/>
      <c r="O180" s="38"/>
      <c r="P180" s="39"/>
      <c r="Q180" s="38"/>
      <c r="R180" s="38"/>
      <c r="S180" s="20">
        <v>322528</v>
      </c>
      <c r="T180" s="20">
        <v>337984</v>
      </c>
      <c r="U180" s="20">
        <v>339128</v>
      </c>
      <c r="V180" s="20">
        <v>324528</v>
      </c>
      <c r="W180" s="20">
        <v>328728</v>
      </c>
      <c r="X180" s="20">
        <v>330728</v>
      </c>
      <c r="Y180" s="20">
        <v>345128</v>
      </c>
      <c r="Z180" s="20">
        <v>290128</v>
      </c>
      <c r="AA180" s="20">
        <v>300928</v>
      </c>
      <c r="AB180" s="20">
        <v>197440</v>
      </c>
      <c r="AC180" s="31">
        <f t="shared" si="25"/>
        <v>13.470659482938647</v>
      </c>
      <c r="AD180" s="31">
        <f t="shared" si="26"/>
        <v>14.11619262414902</v>
      </c>
      <c r="AE180" s="31">
        <f t="shared" si="27"/>
        <v>14.163972768658898</v>
      </c>
      <c r="AF180" s="31">
        <f t="shared" si="28"/>
        <v>13.554191204109761</v>
      </c>
      <c r="AG180" s="31">
        <f t="shared" si="29"/>
        <v>13.729607818569102</v>
      </c>
      <c r="AH180" s="31">
        <f t="shared" si="30"/>
        <v>13.813139539740217</v>
      </c>
      <c r="AI180" s="31">
        <f t="shared" si="31"/>
        <v>14.414567932172242</v>
      </c>
      <c r="AJ180" s="31">
        <f t="shared" si="32"/>
        <v>12.117445599966587</v>
      </c>
      <c r="AK180" s="31">
        <f t="shared" si="33"/>
        <v>12.568516894290607</v>
      </c>
      <c r="AL180" s="31">
        <f t="shared" si="34"/>
        <v>8.2462515140124459</v>
      </c>
    </row>
    <row r="181" spans="1:38" ht="18.75" customHeight="1" x14ac:dyDescent="0.25">
      <c r="A181" s="17">
        <v>128</v>
      </c>
      <c r="B181" s="3" t="s">
        <v>357</v>
      </c>
      <c r="C181" s="16">
        <v>12938</v>
      </c>
      <c r="D181" s="16"/>
      <c r="E181" s="3"/>
      <c r="F181" s="2" t="s">
        <v>885</v>
      </c>
      <c r="G181" s="3"/>
      <c r="H181" s="32"/>
      <c r="I181" s="33"/>
      <c r="K181" s="3"/>
      <c r="L181" s="3"/>
      <c r="M181" s="18"/>
      <c r="N181" s="18"/>
      <c r="O181" s="18"/>
      <c r="P181" s="111"/>
      <c r="Q181" s="18"/>
      <c r="R181" s="18"/>
      <c r="S181" s="20">
        <v>119440</v>
      </c>
      <c r="T181" s="20">
        <v>108240</v>
      </c>
      <c r="U181" s="20">
        <v>124080</v>
      </c>
      <c r="V181" s="20">
        <v>122000</v>
      </c>
      <c r="W181" s="20">
        <v>133200</v>
      </c>
      <c r="X181" s="20">
        <v>136320</v>
      </c>
      <c r="Y181" s="20">
        <v>160080</v>
      </c>
      <c r="Z181" s="20">
        <v>133440</v>
      </c>
      <c r="AA181" s="20">
        <v>160400</v>
      </c>
      <c r="AB181" s="20">
        <v>124240</v>
      </c>
      <c r="AC181" s="31">
        <f t="shared" si="25"/>
        <v>9.2317205132168798</v>
      </c>
      <c r="AD181" s="31">
        <f t="shared" si="26"/>
        <v>8.3660534858556197</v>
      </c>
      <c r="AE181" s="31">
        <f t="shared" si="27"/>
        <v>9.5903539959808324</v>
      </c>
      <c r="AF181" s="31">
        <f t="shared" si="28"/>
        <v>9.4295872623280257</v>
      </c>
      <c r="AG181" s="31">
        <f t="shared" si="29"/>
        <v>10.295254289689288</v>
      </c>
      <c r="AH181" s="31">
        <f t="shared" si="30"/>
        <v>10.536404390168496</v>
      </c>
      <c r="AI181" s="31">
        <f t="shared" si="31"/>
        <v>12.372855155356314</v>
      </c>
      <c r="AJ181" s="31">
        <f t="shared" si="32"/>
        <v>10.313804297418457</v>
      </c>
      <c r="AK181" s="31">
        <f t="shared" si="33"/>
        <v>12.397588498995209</v>
      </c>
      <c r="AL181" s="31">
        <f t="shared" si="34"/>
        <v>9.6027206678002788</v>
      </c>
    </row>
    <row r="182" spans="1:38" ht="18.75" customHeight="1" x14ac:dyDescent="0.25">
      <c r="A182" s="17">
        <v>1061</v>
      </c>
      <c r="B182" s="3" t="s">
        <v>811</v>
      </c>
      <c r="C182" s="16">
        <v>4267</v>
      </c>
      <c r="D182" s="16"/>
      <c r="E182" s="3"/>
      <c r="F182" s="2" t="s">
        <v>885</v>
      </c>
      <c r="G182" s="3"/>
      <c r="H182" s="32"/>
      <c r="I182" s="33"/>
      <c r="K182" s="3"/>
      <c r="L182" s="3"/>
      <c r="M182" s="18"/>
      <c r="N182" s="18"/>
      <c r="O182" s="18"/>
      <c r="P182" s="111"/>
      <c r="Q182" s="18"/>
      <c r="R182" s="18"/>
      <c r="S182" s="20">
        <v>12518</v>
      </c>
      <c r="T182" s="20">
        <v>63800</v>
      </c>
      <c r="U182" s="20">
        <v>57084</v>
      </c>
      <c r="V182" s="20">
        <v>60766</v>
      </c>
      <c r="W182" s="20">
        <v>56530</v>
      </c>
      <c r="X182" s="20">
        <v>68700</v>
      </c>
      <c r="Y182" s="20">
        <v>73035</v>
      </c>
      <c r="Z182" s="20">
        <v>60896</v>
      </c>
      <c r="AA182" s="20">
        <v>50542</v>
      </c>
      <c r="AB182" s="20">
        <v>35144</v>
      </c>
      <c r="AC182" s="31">
        <f t="shared" si="25"/>
        <v>2.9336770564799624</v>
      </c>
      <c r="AD182" s="31">
        <f t="shared" si="26"/>
        <v>14.951956878368877</v>
      </c>
      <c r="AE182" s="31">
        <f t="shared" si="27"/>
        <v>13.378017342395125</v>
      </c>
      <c r="AF182" s="31">
        <f t="shared" si="28"/>
        <v>14.240918678228264</v>
      </c>
      <c r="AG182" s="31">
        <f t="shared" si="29"/>
        <v>13.248183735645652</v>
      </c>
      <c r="AH182" s="31">
        <f t="shared" si="30"/>
        <v>16.10030466369815</v>
      </c>
      <c r="AI182" s="31">
        <f t="shared" si="31"/>
        <v>17.11624091867823</v>
      </c>
      <c r="AJ182" s="31">
        <f t="shared" si="32"/>
        <v>14.271385048043122</v>
      </c>
      <c r="AK182" s="31">
        <f t="shared" si="33"/>
        <v>11.844855870635106</v>
      </c>
      <c r="AL182" s="31">
        <f t="shared" si="34"/>
        <v>8.2362315444105931</v>
      </c>
    </row>
    <row r="183" spans="1:38" ht="18.75" customHeight="1" x14ac:dyDescent="0.25">
      <c r="A183" s="17">
        <v>65</v>
      </c>
      <c r="B183" s="3" t="s">
        <v>271</v>
      </c>
      <c r="C183" s="16">
        <v>49753</v>
      </c>
      <c r="D183" s="16"/>
      <c r="E183" s="3">
        <v>300</v>
      </c>
      <c r="F183" s="3" t="str">
        <f>IF(E183&gt;=2000,"LARGE",IF(E183&gt;=1000,"MEDIUM",IF(E183&gt;0, "SMALL", "UNKNOWN")))</f>
        <v>SMALL</v>
      </c>
      <c r="G183" s="3"/>
      <c r="H183" s="32">
        <f>E183*'[1]Estimates for kW-kWh'!$E$4</f>
        <v>118.10012285012286</v>
      </c>
      <c r="I183" s="33">
        <f>H183*'[1]Estimates for kW-kWh'!$H$4</f>
        <v>15.19482983304127</v>
      </c>
      <c r="J183" s="34">
        <f>H183*'[1]Estimates for kW-kWh'!$I$4</f>
        <v>19788.042270335714</v>
      </c>
      <c r="K183" s="3"/>
      <c r="L183" s="3"/>
      <c r="M183" s="18" t="s">
        <v>272</v>
      </c>
      <c r="N183" s="18"/>
      <c r="O183" s="18"/>
      <c r="P183" s="111"/>
      <c r="Q183" s="18"/>
      <c r="R183" s="18"/>
      <c r="S183" s="21">
        <v>1071000</v>
      </c>
      <c r="T183" s="21">
        <v>1010000</v>
      </c>
      <c r="U183" s="21">
        <v>953000</v>
      </c>
      <c r="V183" s="21">
        <v>1007500</v>
      </c>
      <c r="W183" s="21">
        <v>931000</v>
      </c>
      <c r="X183" s="21">
        <v>926000</v>
      </c>
      <c r="Y183" s="21">
        <v>777500</v>
      </c>
      <c r="Z183" s="21">
        <v>591500</v>
      </c>
      <c r="AA183" s="21">
        <v>585000</v>
      </c>
      <c r="AB183" s="21">
        <v>469000</v>
      </c>
      <c r="AC183" s="31">
        <f t="shared" si="25"/>
        <v>21.526340120193758</v>
      </c>
      <c r="AD183" s="31">
        <f t="shared" si="26"/>
        <v>20.30028339999598</v>
      </c>
      <c r="AE183" s="31">
        <f t="shared" si="27"/>
        <v>19.154623841778385</v>
      </c>
      <c r="AF183" s="31">
        <f t="shared" si="28"/>
        <v>20.250035173758366</v>
      </c>
      <c r="AG183" s="31">
        <f t="shared" si="29"/>
        <v>18.712439450887384</v>
      </c>
      <c r="AH183" s="31">
        <f t="shared" si="30"/>
        <v>18.611942998412157</v>
      </c>
      <c r="AI183" s="31">
        <f t="shared" si="31"/>
        <v>15.627198359897896</v>
      </c>
      <c r="AJ183" s="31">
        <f t="shared" si="32"/>
        <v>11.888730327819427</v>
      </c>
      <c r="AK183" s="31">
        <f t="shared" si="33"/>
        <v>11.758084939601632</v>
      </c>
      <c r="AL183" s="31">
        <f t="shared" si="34"/>
        <v>9.4265672421763504</v>
      </c>
    </row>
    <row r="184" spans="1:38" ht="18.75" customHeight="1" x14ac:dyDescent="0.25">
      <c r="A184" s="17">
        <v>34</v>
      </c>
      <c r="B184" s="3" t="s">
        <v>189</v>
      </c>
      <c r="C184" s="16">
        <v>101803</v>
      </c>
      <c r="D184" s="16"/>
      <c r="E184" s="3">
        <v>900</v>
      </c>
      <c r="F184" s="3" t="str">
        <f>IF(E184&gt;=2000,"LARGE",IF(E184&gt;=1000,"MEDIUM",IF(E184&gt;0, "SMALL", "UNKNOWN")))</f>
        <v>SMALL</v>
      </c>
      <c r="G184" s="3"/>
      <c r="H184" s="32">
        <f>E184*'[1]Estimates for kW-kWh'!$E$4</f>
        <v>354.30036855036855</v>
      </c>
      <c r="I184" s="33">
        <f>H184*'[1]Estimates for kW-kWh'!$H$4</f>
        <v>45.584489499123805</v>
      </c>
      <c r="J184" s="34">
        <f>H184*'[1]Estimates for kW-kWh'!$I$4</f>
        <v>59364.12681100714</v>
      </c>
      <c r="K184" s="3"/>
      <c r="L184" s="3"/>
      <c r="M184" s="18" t="s">
        <v>190</v>
      </c>
      <c r="N184" s="18"/>
      <c r="O184" s="18"/>
      <c r="P184" s="111"/>
      <c r="Q184" s="18"/>
      <c r="R184" s="18"/>
      <c r="S184" s="21">
        <v>1517264</v>
      </c>
      <c r="T184" s="21">
        <v>1555792</v>
      </c>
      <c r="U184" s="21">
        <v>1477864</v>
      </c>
      <c r="V184" s="21">
        <v>1510664</v>
      </c>
      <c r="W184" s="21">
        <v>1441164</v>
      </c>
      <c r="X184" s="21">
        <v>1489164</v>
      </c>
      <c r="Y184" s="21">
        <v>1459264</v>
      </c>
      <c r="Z184" s="21">
        <v>1201164</v>
      </c>
      <c r="AA184" s="21">
        <v>1186279</v>
      </c>
      <c r="AB184" s="21">
        <v>820409</v>
      </c>
      <c r="AC184" s="31">
        <f t="shared" si="25"/>
        <v>14.903922281268725</v>
      </c>
      <c r="AD184" s="31">
        <f t="shared" si="26"/>
        <v>15.282378711825782</v>
      </c>
      <c r="AE184" s="31">
        <f t="shared" si="27"/>
        <v>14.516900287810772</v>
      </c>
      <c r="AF184" s="31">
        <f t="shared" si="28"/>
        <v>14.8390911859179</v>
      </c>
      <c r="AG184" s="31">
        <f t="shared" si="29"/>
        <v>14.156400106087247</v>
      </c>
      <c r="AH184" s="31">
        <f t="shared" si="30"/>
        <v>14.627898981365972</v>
      </c>
      <c r="AI184" s="31">
        <f t="shared" si="31"/>
        <v>14.334194473640267</v>
      </c>
      <c r="AJ184" s="31">
        <f t="shared" si="32"/>
        <v>11.798905729693624</v>
      </c>
      <c r="AK184" s="31">
        <f t="shared" si="33"/>
        <v>11.652691963891044</v>
      </c>
      <c r="AL184" s="31">
        <f t="shared" si="34"/>
        <v>8.0587900160113168</v>
      </c>
    </row>
    <row r="185" spans="1:38" ht="18.75" customHeight="1" x14ac:dyDescent="0.25">
      <c r="A185" s="17">
        <v>77</v>
      </c>
      <c r="B185" s="3" t="s">
        <v>277</v>
      </c>
      <c r="C185" s="16">
        <v>6315</v>
      </c>
      <c r="D185" s="16"/>
      <c r="E185" s="3">
        <v>250</v>
      </c>
      <c r="F185" s="3" t="str">
        <f>IF(E185&gt;=2000,"LARGE",IF(E185&gt;=1000,"MEDIUM",IF(E185&gt;0, "SMALL", "UNKNOWN")))</f>
        <v>SMALL</v>
      </c>
      <c r="G185" s="3"/>
      <c r="H185" s="32">
        <f>E185*'[1]Estimates for kW-kWh'!$E$4</f>
        <v>98.416769041769044</v>
      </c>
      <c r="I185" s="33">
        <f>H185*'[1]Estimates for kW-kWh'!$H$4</f>
        <v>12.662358194201058</v>
      </c>
      <c r="J185" s="34">
        <f>H185*'[1]Estimates for kW-kWh'!$I$4</f>
        <v>16490.035225279764</v>
      </c>
      <c r="K185" s="3"/>
      <c r="L185" s="3"/>
      <c r="M185" s="18" t="s">
        <v>18</v>
      </c>
      <c r="N185" s="18"/>
      <c r="O185" s="18"/>
      <c r="P185" s="111"/>
      <c r="Q185" s="18"/>
      <c r="R185" s="18"/>
      <c r="S185" s="21">
        <v>74540</v>
      </c>
      <c r="T185" s="21">
        <v>64920</v>
      </c>
      <c r="U185" s="21">
        <v>80000</v>
      </c>
      <c r="V185" s="21">
        <v>95816</v>
      </c>
      <c r="W185" s="21">
        <v>81936</v>
      </c>
      <c r="X185" s="21">
        <v>79216</v>
      </c>
      <c r="Y185" s="21">
        <v>71696</v>
      </c>
      <c r="Z185" s="21">
        <v>74056</v>
      </c>
      <c r="AA185" s="21">
        <v>72976</v>
      </c>
      <c r="AB185" s="21">
        <v>64642</v>
      </c>
      <c r="AC185" s="31">
        <f t="shared" si="25"/>
        <v>11.803642121931908</v>
      </c>
      <c r="AD185" s="31">
        <f t="shared" si="26"/>
        <v>10.280285035629454</v>
      </c>
      <c r="AE185" s="31">
        <f t="shared" si="27"/>
        <v>12.668250197941409</v>
      </c>
      <c r="AF185" s="31">
        <f t="shared" si="28"/>
        <v>15.172763262074426</v>
      </c>
      <c r="AG185" s="31">
        <f t="shared" si="29"/>
        <v>12.974821852731591</v>
      </c>
      <c r="AH185" s="31">
        <f t="shared" si="30"/>
        <v>12.544101346001584</v>
      </c>
      <c r="AI185" s="31">
        <f t="shared" si="31"/>
        <v>11.353285827395091</v>
      </c>
      <c r="AJ185" s="31">
        <f t="shared" si="32"/>
        <v>11.726999208234362</v>
      </c>
      <c r="AK185" s="31">
        <f t="shared" si="33"/>
        <v>11.555977830562153</v>
      </c>
      <c r="AL185" s="31">
        <f t="shared" si="34"/>
        <v>10.236262866191607</v>
      </c>
    </row>
    <row r="186" spans="1:38" ht="18.75" customHeight="1" x14ac:dyDescent="0.25">
      <c r="A186" s="17">
        <v>866</v>
      </c>
      <c r="B186" s="3" t="s">
        <v>645</v>
      </c>
      <c r="C186" s="16">
        <v>976</v>
      </c>
      <c r="D186" s="16"/>
      <c r="E186" s="3"/>
      <c r="F186" s="2" t="s">
        <v>885</v>
      </c>
      <c r="G186" s="3"/>
      <c r="H186" s="32"/>
      <c r="I186" s="33"/>
      <c r="K186" s="3"/>
      <c r="L186" s="3"/>
      <c r="M186" s="18"/>
      <c r="N186" s="18"/>
      <c r="O186" s="18"/>
      <c r="P186" s="111"/>
      <c r="Q186" s="18"/>
      <c r="R186" s="18"/>
      <c r="S186" s="20">
        <v>5176</v>
      </c>
      <c r="T186" s="20">
        <v>4493</v>
      </c>
      <c r="U186" s="20">
        <v>1781</v>
      </c>
      <c r="V186" s="20">
        <v>5769</v>
      </c>
      <c r="W186" s="20">
        <v>6412</v>
      </c>
      <c r="X186" s="20">
        <v>6500</v>
      </c>
      <c r="Y186" s="20">
        <v>9019</v>
      </c>
      <c r="Z186" s="20">
        <v>11312</v>
      </c>
      <c r="AA186" s="20">
        <v>11101</v>
      </c>
      <c r="AB186" s="20">
        <v>5925</v>
      </c>
      <c r="AC186" s="31">
        <f t="shared" si="25"/>
        <v>5.3032786885245899</v>
      </c>
      <c r="AD186" s="31">
        <f t="shared" si="26"/>
        <v>4.6034836065573774</v>
      </c>
      <c r="AE186" s="31">
        <f t="shared" si="27"/>
        <v>1.8247950819672132</v>
      </c>
      <c r="AF186" s="31">
        <f t="shared" si="28"/>
        <v>5.9108606557377046</v>
      </c>
      <c r="AG186" s="31">
        <f t="shared" si="29"/>
        <v>6.5696721311475406</v>
      </c>
      <c r="AH186" s="31">
        <f t="shared" si="30"/>
        <v>6.6598360655737707</v>
      </c>
      <c r="AI186" s="31">
        <f t="shared" si="31"/>
        <v>9.2407786885245908</v>
      </c>
      <c r="AJ186" s="31">
        <f t="shared" si="32"/>
        <v>11.590163934426229</v>
      </c>
      <c r="AK186" s="31">
        <f t="shared" si="33"/>
        <v>11.373975409836065</v>
      </c>
      <c r="AL186" s="31">
        <f t="shared" si="34"/>
        <v>6.0706967213114753</v>
      </c>
    </row>
    <row r="187" spans="1:38" ht="18.75" customHeight="1" x14ac:dyDescent="0.25">
      <c r="A187" s="17">
        <v>378</v>
      </c>
      <c r="B187" s="3" t="s">
        <v>292</v>
      </c>
      <c r="C187" s="16">
        <v>32930</v>
      </c>
      <c r="D187" s="16"/>
      <c r="E187" s="3">
        <v>175</v>
      </c>
      <c r="F187" s="3" t="str">
        <f>IF(E187&gt;=2000,"LARGE",IF(E187&gt;=1000,"MEDIUM",IF(E187&gt;0, "SMALL", "UNKNOWN")))</f>
        <v>SMALL</v>
      </c>
      <c r="G187" s="3"/>
      <c r="H187" s="32">
        <f>E187*'[1]Estimates for kW-kWh'!$E$4</f>
        <v>68.891738329238336</v>
      </c>
      <c r="I187" s="33">
        <f>H187*'[1]Estimates for kW-kWh'!$H$4</f>
        <v>8.863650735940741</v>
      </c>
      <c r="J187" s="34">
        <f>H187*'[1]Estimates for kW-kWh'!$I$4</f>
        <v>11543.024657695834</v>
      </c>
      <c r="K187" s="3"/>
      <c r="L187" s="3"/>
      <c r="M187" s="18" t="s">
        <v>212</v>
      </c>
      <c r="N187" s="18"/>
      <c r="O187" s="18"/>
      <c r="P187" s="111"/>
      <c r="Q187" s="18"/>
      <c r="R187" s="18"/>
      <c r="S187" s="21">
        <v>452160</v>
      </c>
      <c r="T187" s="21">
        <v>442080</v>
      </c>
      <c r="U187" s="21">
        <v>414240</v>
      </c>
      <c r="V187" s="21">
        <v>446400</v>
      </c>
      <c r="W187" s="21">
        <v>414720</v>
      </c>
      <c r="X187" s="21">
        <v>485040</v>
      </c>
      <c r="Y187" s="21">
        <v>425520</v>
      </c>
      <c r="Z187" s="21">
        <v>391680</v>
      </c>
      <c r="AA187" s="21">
        <v>372960</v>
      </c>
      <c r="AB187" s="21">
        <v>263135</v>
      </c>
      <c r="AC187" s="31">
        <f t="shared" si="25"/>
        <v>13.730944427573641</v>
      </c>
      <c r="AD187" s="31">
        <f t="shared" si="26"/>
        <v>13.424840570907987</v>
      </c>
      <c r="AE187" s="31">
        <f t="shared" si="27"/>
        <v>12.579410871545702</v>
      </c>
      <c r="AF187" s="31">
        <f t="shared" si="28"/>
        <v>13.556027938050409</v>
      </c>
      <c r="AG187" s="31">
        <f t="shared" si="29"/>
        <v>12.593987245672638</v>
      </c>
      <c r="AH187" s="31">
        <f t="shared" si="30"/>
        <v>14.729426055268751</v>
      </c>
      <c r="AI187" s="31">
        <f t="shared" si="31"/>
        <v>12.921955663528697</v>
      </c>
      <c r="AJ187" s="31">
        <f t="shared" si="32"/>
        <v>11.894321287579714</v>
      </c>
      <c r="AK187" s="31">
        <f t="shared" si="33"/>
        <v>11.325842696629213</v>
      </c>
      <c r="AL187" s="31">
        <f t="shared" si="34"/>
        <v>7.9907379289401765</v>
      </c>
    </row>
    <row r="188" spans="1:38" ht="18.75" customHeight="1" x14ac:dyDescent="0.25">
      <c r="A188" s="17">
        <v>1071</v>
      </c>
      <c r="B188" s="3" t="s">
        <v>248</v>
      </c>
      <c r="C188" s="16">
        <v>23182</v>
      </c>
      <c r="D188" s="16"/>
      <c r="E188" s="3">
        <v>450</v>
      </c>
      <c r="F188" s="3" t="str">
        <f>IF(E188&gt;=2000,"LARGE",IF(E188&gt;=1000,"MEDIUM",IF(E188&gt;0, "SMALL", "UNKNOWN")))</f>
        <v>SMALL</v>
      </c>
      <c r="G188" s="3"/>
      <c r="H188" s="32">
        <f>E188*'[1]Estimates for kW-kWh'!$E$4</f>
        <v>177.15018427518427</v>
      </c>
      <c r="I188" s="33">
        <f>H188*'[1]Estimates for kW-kWh'!$H$4</f>
        <v>22.792244749561902</v>
      </c>
      <c r="J188" s="34">
        <f>H188*'[1]Estimates for kW-kWh'!$I$4</f>
        <v>29682.06340550357</v>
      </c>
      <c r="K188" s="3"/>
      <c r="L188" s="3"/>
      <c r="M188" s="18" t="s">
        <v>241</v>
      </c>
      <c r="N188" s="18"/>
      <c r="O188" s="18"/>
      <c r="P188" s="111"/>
      <c r="Q188" s="18"/>
      <c r="R188" s="18"/>
      <c r="S188" s="21">
        <v>263860</v>
      </c>
      <c r="T188" s="21">
        <v>271150</v>
      </c>
      <c r="U188" s="21">
        <v>261610</v>
      </c>
      <c r="V188" s="21">
        <v>266090</v>
      </c>
      <c r="W188" s="21">
        <v>277300</v>
      </c>
      <c r="X188" s="21">
        <v>303900</v>
      </c>
      <c r="Y188" s="21">
        <v>280900</v>
      </c>
      <c r="Z188" s="21">
        <v>252000</v>
      </c>
      <c r="AA188" s="21">
        <v>261200</v>
      </c>
      <c r="AB188" s="21">
        <v>158500</v>
      </c>
      <c r="AC188" s="31">
        <f t="shared" si="25"/>
        <v>11.382106807005435</v>
      </c>
      <c r="AD188" s="31">
        <f t="shared" si="26"/>
        <v>11.696574928824088</v>
      </c>
      <c r="AE188" s="31">
        <f t="shared" si="27"/>
        <v>11.285048744715727</v>
      </c>
      <c r="AF188" s="31">
        <f t="shared" si="28"/>
        <v>11.478302130963678</v>
      </c>
      <c r="AG188" s="31">
        <f t="shared" si="29"/>
        <v>11.961866965749289</v>
      </c>
      <c r="AH188" s="31">
        <f t="shared" si="30"/>
        <v>13.109308946596498</v>
      </c>
      <c r="AI188" s="31">
        <f t="shared" si="31"/>
        <v>12.11715986541282</v>
      </c>
      <c r="AJ188" s="31">
        <f t="shared" si="32"/>
        <v>10.870502976447243</v>
      </c>
      <c r="AK188" s="31">
        <f t="shared" si="33"/>
        <v>11.267362608920715</v>
      </c>
      <c r="AL188" s="31">
        <f t="shared" si="34"/>
        <v>6.8372012768527304</v>
      </c>
    </row>
    <row r="189" spans="1:38" ht="18.75" customHeight="1" x14ac:dyDescent="0.25">
      <c r="A189" s="17">
        <v>297</v>
      </c>
      <c r="B189" s="3" t="s">
        <v>280</v>
      </c>
      <c r="C189" s="16">
        <v>81998</v>
      </c>
      <c r="D189" s="16"/>
      <c r="E189" s="3">
        <v>250</v>
      </c>
      <c r="F189" s="3" t="str">
        <f>IF(E189&gt;=2000,"LARGE",IF(E189&gt;=1000,"MEDIUM",IF(E189&gt;0, "SMALL", "UNKNOWN")))</f>
        <v>SMALL</v>
      </c>
      <c r="G189" s="3" t="s">
        <v>17</v>
      </c>
      <c r="H189" s="32">
        <f>E189*'[1]Estimates for kW-kWh'!$E$4</f>
        <v>98.416769041769044</v>
      </c>
      <c r="I189" s="33">
        <f>H189*'[1]Estimates for kW-kWh'!$H$4</f>
        <v>12.662358194201058</v>
      </c>
      <c r="J189" s="34">
        <f>H189*'[1]Estimates for kW-kWh'!$I$4</f>
        <v>16490.035225279764</v>
      </c>
      <c r="K189" s="3"/>
      <c r="L189" s="3"/>
      <c r="M189" s="18" t="s">
        <v>18</v>
      </c>
      <c r="N189" s="18"/>
      <c r="O189" s="18"/>
      <c r="P189" s="111"/>
      <c r="Q189" s="18"/>
      <c r="R189" s="18"/>
      <c r="S189" s="21">
        <v>3613000</v>
      </c>
      <c r="T189" s="21">
        <v>3250200</v>
      </c>
      <c r="U189" s="21">
        <v>3199200</v>
      </c>
      <c r="V189" s="21">
        <v>3141600</v>
      </c>
      <c r="W189" s="21">
        <v>3038400</v>
      </c>
      <c r="X189" s="21">
        <v>1798400</v>
      </c>
      <c r="Y189" s="21">
        <v>1187761</v>
      </c>
      <c r="Z189" s="21">
        <v>907789</v>
      </c>
      <c r="AA189" s="21">
        <v>917887</v>
      </c>
      <c r="AB189" s="21">
        <v>300596</v>
      </c>
      <c r="AC189" s="31">
        <f t="shared" si="25"/>
        <v>44.062050293909607</v>
      </c>
      <c r="AD189" s="31">
        <f t="shared" si="26"/>
        <v>39.637552135417934</v>
      </c>
      <c r="AE189" s="31">
        <f t="shared" si="27"/>
        <v>39.015585745993803</v>
      </c>
      <c r="AF189" s="31">
        <f t="shared" si="28"/>
        <v>38.31312958852655</v>
      </c>
      <c r="AG189" s="31">
        <f t="shared" si="29"/>
        <v>37.05456230639772</v>
      </c>
      <c r="AH189" s="31">
        <f t="shared" si="30"/>
        <v>21.932242249810972</v>
      </c>
      <c r="AI189" s="31">
        <f t="shared" si="31"/>
        <v>14.485243542525428</v>
      </c>
      <c r="AJ189" s="31">
        <f t="shared" si="32"/>
        <v>11.070867582136149</v>
      </c>
      <c r="AK189" s="31">
        <f t="shared" si="33"/>
        <v>11.194016927242128</v>
      </c>
      <c r="AL189" s="31">
        <f t="shared" si="34"/>
        <v>3.6658942901046365</v>
      </c>
    </row>
    <row r="190" spans="1:38" ht="18.75" customHeight="1" x14ac:dyDescent="0.25">
      <c r="A190" s="17">
        <v>195</v>
      </c>
      <c r="B190" s="3" t="s">
        <v>393</v>
      </c>
      <c r="C190" s="16">
        <v>8292</v>
      </c>
      <c r="D190" s="16"/>
      <c r="E190" s="3"/>
      <c r="F190" s="2" t="s">
        <v>885</v>
      </c>
      <c r="G190" s="3"/>
      <c r="H190" s="32"/>
      <c r="I190" s="33"/>
      <c r="K190" s="3"/>
      <c r="L190" s="3"/>
      <c r="M190" s="18"/>
      <c r="N190" s="18"/>
      <c r="O190" s="18"/>
      <c r="P190" s="111"/>
      <c r="Q190" s="18"/>
      <c r="R190" s="18"/>
      <c r="S190" s="20">
        <v>186560</v>
      </c>
      <c r="T190" s="20">
        <v>183600</v>
      </c>
      <c r="U190" s="20">
        <v>154840</v>
      </c>
      <c r="V190" s="20">
        <v>153200</v>
      </c>
      <c r="W190" s="20">
        <v>159440</v>
      </c>
      <c r="X190" s="20">
        <v>135440</v>
      </c>
      <c r="Y190" s="20">
        <v>107760</v>
      </c>
      <c r="Z190" s="20">
        <v>79280</v>
      </c>
      <c r="AA190" s="20">
        <v>91760</v>
      </c>
      <c r="AB190" s="20">
        <v>66960</v>
      </c>
      <c r="AC190" s="31">
        <f t="shared" si="25"/>
        <v>22.498794018330923</v>
      </c>
      <c r="AD190" s="31">
        <f t="shared" si="26"/>
        <v>22.141823444283649</v>
      </c>
      <c r="AE190" s="31">
        <f t="shared" si="27"/>
        <v>18.673420164013507</v>
      </c>
      <c r="AF190" s="31">
        <f t="shared" si="28"/>
        <v>18.475639170284612</v>
      </c>
      <c r="AG190" s="31">
        <f t="shared" si="29"/>
        <v>19.228171731789676</v>
      </c>
      <c r="AH190" s="31">
        <f t="shared" si="30"/>
        <v>16.333815726000964</v>
      </c>
      <c r="AI190" s="31">
        <f t="shared" si="31"/>
        <v>12.995658465991317</v>
      </c>
      <c r="AJ190" s="31">
        <f t="shared" si="32"/>
        <v>9.561022672455378</v>
      </c>
      <c r="AK190" s="31">
        <f t="shared" si="33"/>
        <v>11.066087795465508</v>
      </c>
      <c r="AL190" s="31">
        <f t="shared" si="34"/>
        <v>8.075253256150507</v>
      </c>
    </row>
    <row r="191" spans="1:38" ht="18.75" customHeight="1" x14ac:dyDescent="0.25">
      <c r="A191" s="13">
        <v>533</v>
      </c>
      <c r="B191" s="5" t="s">
        <v>523</v>
      </c>
      <c r="C191" s="14">
        <v>5592</v>
      </c>
      <c r="D191" s="14"/>
      <c r="E191" s="2"/>
      <c r="F191" s="2" t="s">
        <v>885</v>
      </c>
      <c r="G191" s="2"/>
      <c r="H191" s="35"/>
      <c r="I191" s="36"/>
      <c r="J191" s="37"/>
      <c r="K191" s="2"/>
      <c r="L191" s="2"/>
      <c r="M191" s="38"/>
      <c r="N191" s="38"/>
      <c r="O191" s="38"/>
      <c r="P191" s="39"/>
      <c r="Q191" s="38"/>
      <c r="R191" s="38"/>
      <c r="S191" s="22" t="s">
        <v>320</v>
      </c>
      <c r="T191" s="20">
        <v>39700</v>
      </c>
      <c r="U191" s="20">
        <v>56330</v>
      </c>
      <c r="V191" s="20">
        <v>56810</v>
      </c>
      <c r="W191" s="20">
        <v>46430</v>
      </c>
      <c r="X191" s="20">
        <v>50220</v>
      </c>
      <c r="Y191" s="20">
        <v>58151</v>
      </c>
      <c r="Z191" s="20">
        <v>67364</v>
      </c>
      <c r="AA191" s="20">
        <v>60278</v>
      </c>
      <c r="AB191" s="20">
        <v>16078</v>
      </c>
      <c r="AC191" s="31" t="e">
        <f t="shared" si="25"/>
        <v>#VALUE!</v>
      </c>
      <c r="AD191" s="31">
        <f t="shared" si="26"/>
        <v>7.0994277539341919</v>
      </c>
      <c r="AE191" s="31">
        <f t="shared" si="27"/>
        <v>10.073319027181688</v>
      </c>
      <c r="AF191" s="31">
        <f t="shared" si="28"/>
        <v>10.159155937052933</v>
      </c>
      <c r="AG191" s="31">
        <f t="shared" si="29"/>
        <v>8.3029327610872681</v>
      </c>
      <c r="AH191" s="31">
        <f t="shared" si="30"/>
        <v>8.9806866952789708</v>
      </c>
      <c r="AI191" s="31">
        <f t="shared" si="31"/>
        <v>10.398962804005722</v>
      </c>
      <c r="AJ191" s="31">
        <f t="shared" si="32"/>
        <v>12.046494992846924</v>
      </c>
      <c r="AK191" s="31">
        <f t="shared" si="33"/>
        <v>10.779327610872675</v>
      </c>
      <c r="AL191" s="31">
        <f t="shared" si="34"/>
        <v>2.8751788268955649</v>
      </c>
    </row>
    <row r="192" spans="1:38" ht="18.75" customHeight="1" x14ac:dyDescent="0.25">
      <c r="A192" s="17">
        <v>277</v>
      </c>
      <c r="B192" s="3" t="s">
        <v>432</v>
      </c>
      <c r="C192" s="16">
        <v>5773</v>
      </c>
      <c r="D192" s="16"/>
      <c r="E192" s="3"/>
      <c r="F192" s="2" t="s">
        <v>885</v>
      </c>
      <c r="G192" s="3"/>
      <c r="H192" s="32"/>
      <c r="I192" s="33"/>
      <c r="K192" s="3"/>
      <c r="L192" s="3"/>
      <c r="M192" s="18"/>
      <c r="N192" s="18"/>
      <c r="O192" s="18"/>
      <c r="P192" s="111"/>
      <c r="Q192" s="18"/>
      <c r="R192" s="18"/>
      <c r="S192" s="20">
        <v>83280</v>
      </c>
      <c r="T192" s="20">
        <v>72400</v>
      </c>
      <c r="U192" s="20">
        <v>54341</v>
      </c>
      <c r="V192" s="20">
        <v>53200</v>
      </c>
      <c r="W192" s="20">
        <v>56960</v>
      </c>
      <c r="X192" s="20">
        <v>54640</v>
      </c>
      <c r="Y192" s="20">
        <v>56560</v>
      </c>
      <c r="Z192" s="20">
        <v>56960</v>
      </c>
      <c r="AA192" s="20">
        <v>61920</v>
      </c>
      <c r="AB192" s="20">
        <v>48640</v>
      </c>
      <c r="AC192" s="31">
        <f t="shared" si="25"/>
        <v>14.425775160228651</v>
      </c>
      <c r="AD192" s="31">
        <f t="shared" si="26"/>
        <v>12.541139788671401</v>
      </c>
      <c r="AE192" s="31">
        <f t="shared" si="27"/>
        <v>9.4129568681794566</v>
      </c>
      <c r="AF192" s="31">
        <f t="shared" si="28"/>
        <v>9.2153126623939023</v>
      </c>
      <c r="AG192" s="31">
        <f t="shared" si="29"/>
        <v>9.8666204746232467</v>
      </c>
      <c r="AH192" s="31">
        <f t="shared" si="30"/>
        <v>9.4647496968647147</v>
      </c>
      <c r="AI192" s="31">
        <f t="shared" si="31"/>
        <v>9.7973324094924656</v>
      </c>
      <c r="AJ192" s="31">
        <f t="shared" si="32"/>
        <v>9.8666204746232467</v>
      </c>
      <c r="AK192" s="31">
        <f t="shared" si="33"/>
        <v>10.725792482244934</v>
      </c>
      <c r="AL192" s="31">
        <f t="shared" si="34"/>
        <v>8.425428719902996</v>
      </c>
    </row>
    <row r="193" spans="1:38" ht="18.75" customHeight="1" x14ac:dyDescent="0.25">
      <c r="A193" s="17">
        <v>208</v>
      </c>
      <c r="B193" s="3" t="s">
        <v>296</v>
      </c>
      <c r="C193" s="16">
        <v>11328</v>
      </c>
      <c r="D193" s="16"/>
      <c r="E193" s="3">
        <v>150</v>
      </c>
      <c r="F193" s="3" t="str">
        <f>IF(E193&gt;=2000,"LARGE",IF(E193&gt;=1000,"MEDIUM",IF(E193&gt;0, "SMALL", "UNKNOWN")))</f>
        <v>SMALL</v>
      </c>
      <c r="G193" s="3"/>
      <c r="H193" s="32">
        <f>E193*'[1]Estimates for kW-kWh'!$E$4</f>
        <v>59.050061425061429</v>
      </c>
      <c r="I193" s="33">
        <f>H193*'[1]Estimates for kW-kWh'!$H$4</f>
        <v>7.5974149165206351</v>
      </c>
      <c r="J193" s="34">
        <f>H193*'[1]Estimates for kW-kWh'!$I$4</f>
        <v>9894.0211351678572</v>
      </c>
      <c r="K193" s="3"/>
      <c r="L193" s="3"/>
      <c r="M193" s="18" t="s">
        <v>241</v>
      </c>
      <c r="N193" s="18"/>
      <c r="O193" s="18"/>
      <c r="P193" s="111"/>
      <c r="Q193" s="18"/>
      <c r="R193" s="18"/>
      <c r="S193" s="21">
        <v>266540</v>
      </c>
      <c r="T193" s="21">
        <v>257030</v>
      </c>
      <c r="U193" s="21">
        <v>258210</v>
      </c>
      <c r="V193" s="21">
        <v>243970</v>
      </c>
      <c r="W193" s="21">
        <v>229850</v>
      </c>
      <c r="X193" s="21">
        <v>127130</v>
      </c>
      <c r="Y193" s="21">
        <v>130590</v>
      </c>
      <c r="Z193" s="21">
        <v>124730</v>
      </c>
      <c r="AA193" s="21">
        <v>120260</v>
      </c>
      <c r="AB193" s="21">
        <v>104340</v>
      </c>
      <c r="AC193" s="31">
        <f t="shared" si="25"/>
        <v>23.529307909604519</v>
      </c>
      <c r="AD193" s="31">
        <f t="shared" si="26"/>
        <v>22.689795197740114</v>
      </c>
      <c r="AE193" s="31">
        <f t="shared" si="27"/>
        <v>22.793961864406779</v>
      </c>
      <c r="AF193" s="31">
        <f t="shared" si="28"/>
        <v>21.536899717514125</v>
      </c>
      <c r="AG193" s="31">
        <f t="shared" si="29"/>
        <v>20.290430790960453</v>
      </c>
      <c r="AH193" s="31">
        <f t="shared" si="30"/>
        <v>11.22263418079096</v>
      </c>
      <c r="AI193" s="31">
        <f t="shared" si="31"/>
        <v>11.528072033898304</v>
      </c>
      <c r="AJ193" s="31">
        <f t="shared" si="32"/>
        <v>11.010769774011299</v>
      </c>
      <c r="AK193" s="31">
        <f t="shared" si="33"/>
        <v>10.61617231638418</v>
      </c>
      <c r="AL193" s="31">
        <f t="shared" si="34"/>
        <v>9.210805084745763</v>
      </c>
    </row>
    <row r="194" spans="1:38" ht="18.75" customHeight="1" x14ac:dyDescent="0.25">
      <c r="A194" s="17">
        <v>159</v>
      </c>
      <c r="B194" s="3" t="s">
        <v>378</v>
      </c>
      <c r="C194" s="16">
        <v>99551</v>
      </c>
      <c r="D194" s="16"/>
      <c r="E194" s="3"/>
      <c r="F194" s="3" t="s">
        <v>885</v>
      </c>
      <c r="G194" s="3"/>
      <c r="H194" s="32"/>
      <c r="I194" s="33"/>
      <c r="K194" s="3"/>
      <c r="L194" s="3"/>
      <c r="M194" s="18"/>
      <c r="N194" s="18"/>
      <c r="O194" s="18"/>
      <c r="P194" s="111"/>
      <c r="Q194" s="18"/>
      <c r="R194" s="18"/>
      <c r="S194" s="20">
        <v>2003900</v>
      </c>
      <c r="T194" s="20">
        <v>1462650</v>
      </c>
      <c r="U194" s="20">
        <v>1280130</v>
      </c>
      <c r="V194" s="20">
        <v>1196970</v>
      </c>
      <c r="W194" s="20">
        <v>1026590</v>
      </c>
      <c r="X194" s="20">
        <v>862445</v>
      </c>
      <c r="Y194" s="20">
        <v>1099437</v>
      </c>
      <c r="Z194" s="20">
        <v>1100452</v>
      </c>
      <c r="AA194" s="20">
        <v>1039821</v>
      </c>
      <c r="AB194" s="20">
        <v>804722.67</v>
      </c>
      <c r="AC194" s="31">
        <f t="shared" si="25"/>
        <v>20.129380920332292</v>
      </c>
      <c r="AD194" s="31">
        <f t="shared" si="26"/>
        <v>14.692469186648049</v>
      </c>
      <c r="AE194" s="31">
        <f t="shared" si="27"/>
        <v>12.859037076473365</v>
      </c>
      <c r="AF194" s="31">
        <f t="shared" si="28"/>
        <v>12.023686351719219</v>
      </c>
      <c r="AG194" s="31">
        <f t="shared" si="29"/>
        <v>10.312201786019227</v>
      </c>
      <c r="AH194" s="31">
        <f t="shared" si="30"/>
        <v>8.6633484344707732</v>
      </c>
      <c r="AI194" s="31">
        <f t="shared" si="31"/>
        <v>11.043957368584946</v>
      </c>
      <c r="AJ194" s="31">
        <f t="shared" si="32"/>
        <v>11.054153147632871</v>
      </c>
      <c r="AK194" s="31">
        <f t="shared" si="33"/>
        <v>10.445108537332624</v>
      </c>
      <c r="AL194" s="31">
        <f t="shared" si="34"/>
        <v>8.0835217124890768</v>
      </c>
    </row>
    <row r="195" spans="1:38" ht="18.75" customHeight="1" x14ac:dyDescent="0.25">
      <c r="A195" s="17">
        <v>1133</v>
      </c>
      <c r="B195" s="3" t="s">
        <v>309</v>
      </c>
      <c r="C195" s="16">
        <v>26173</v>
      </c>
      <c r="D195" s="16"/>
      <c r="E195" s="3">
        <v>100</v>
      </c>
      <c r="F195" s="3" t="str">
        <f>IF(E195&gt;=2000,"LARGE",IF(E195&gt;=1000,"MEDIUM",IF(E195&gt;0, "SMALL", "UNKNOWN")))</f>
        <v>SMALL</v>
      </c>
      <c r="G195" s="3"/>
      <c r="H195" s="32">
        <f>E195*'[1]Estimates for kW-kWh'!$E$4</f>
        <v>39.366707616707622</v>
      </c>
      <c r="I195" s="33">
        <f>H195*'[1]Estimates for kW-kWh'!$H$4</f>
        <v>5.064943277680424</v>
      </c>
      <c r="J195" s="34">
        <f>H195*'[1]Estimates for kW-kWh'!$I$4</f>
        <v>6596.0140901119057</v>
      </c>
      <c r="K195" s="3"/>
      <c r="L195" s="3"/>
      <c r="M195" s="18" t="s">
        <v>310</v>
      </c>
      <c r="N195" s="18"/>
      <c r="O195" s="18"/>
      <c r="P195" s="111"/>
      <c r="Q195" s="18"/>
      <c r="R195" s="18"/>
      <c r="S195" s="20">
        <v>309738</v>
      </c>
      <c r="T195" s="20">
        <v>299508</v>
      </c>
      <c r="U195" s="20">
        <v>296550</v>
      </c>
      <c r="V195" s="20">
        <v>285947</v>
      </c>
      <c r="W195" s="20">
        <v>306296</v>
      </c>
      <c r="X195" s="20">
        <v>321268</v>
      </c>
      <c r="Y195" s="20">
        <v>302103</v>
      </c>
      <c r="Z195" s="20">
        <v>281430</v>
      </c>
      <c r="AA195" s="20">
        <v>265022</v>
      </c>
      <c r="AB195" s="20">
        <v>209883</v>
      </c>
      <c r="AC195" s="31">
        <f t="shared" si="25"/>
        <v>11.834256676727925</v>
      </c>
      <c r="AD195" s="31">
        <f t="shared" si="26"/>
        <v>11.443395865968746</v>
      </c>
      <c r="AE195" s="31">
        <f t="shared" si="27"/>
        <v>11.330378634470637</v>
      </c>
      <c r="AF195" s="31">
        <f t="shared" si="28"/>
        <v>10.925266496007335</v>
      </c>
      <c r="AG195" s="31">
        <f t="shared" si="29"/>
        <v>11.70274710579605</v>
      </c>
      <c r="AH195" s="31">
        <f t="shared" si="30"/>
        <v>12.274786994230697</v>
      </c>
      <c r="AI195" s="31">
        <f t="shared" si="31"/>
        <v>11.542543842891529</v>
      </c>
      <c r="AJ195" s="31">
        <f t="shared" si="32"/>
        <v>10.752684063729799</v>
      </c>
      <c r="AK195" s="31">
        <f t="shared" si="33"/>
        <v>10.125778473999924</v>
      </c>
      <c r="AL195" s="31">
        <f t="shared" si="34"/>
        <v>8.0190654491269626</v>
      </c>
    </row>
    <row r="196" spans="1:38" ht="18.75" customHeight="1" x14ac:dyDescent="0.25">
      <c r="A196" s="17">
        <v>109</v>
      </c>
      <c r="B196" s="3" t="s">
        <v>350</v>
      </c>
      <c r="C196" s="16">
        <v>140587</v>
      </c>
      <c r="D196" s="16"/>
      <c r="E196" s="3"/>
      <c r="F196" s="3" t="s">
        <v>885</v>
      </c>
      <c r="G196" s="3"/>
      <c r="H196" s="32"/>
      <c r="I196" s="33"/>
      <c r="K196" s="3"/>
      <c r="L196" s="3"/>
      <c r="M196" s="18"/>
      <c r="N196" s="18"/>
      <c r="O196" s="18"/>
      <c r="P196" s="111"/>
      <c r="Q196" s="18"/>
      <c r="R196" s="18"/>
      <c r="S196" s="20">
        <v>1727580</v>
      </c>
      <c r="T196" s="20">
        <v>1725120</v>
      </c>
      <c r="U196" s="20">
        <v>1548200</v>
      </c>
      <c r="V196" s="20">
        <v>1557540</v>
      </c>
      <c r="W196" s="20">
        <v>1573200</v>
      </c>
      <c r="X196" s="20">
        <v>1476820</v>
      </c>
      <c r="Y196" s="20">
        <v>1407000</v>
      </c>
      <c r="Z196" s="20">
        <v>1326180</v>
      </c>
      <c r="AA196" s="20">
        <v>1418089</v>
      </c>
      <c r="AB196" s="20">
        <v>1161662</v>
      </c>
      <c r="AC196" s="31">
        <f t="shared" ref="AC196:AC259" si="36">S196/C196</f>
        <v>12.288333914231046</v>
      </c>
      <c r="AD196" s="31">
        <f t="shared" ref="AD196:AD259" si="37">T196/C196</f>
        <v>12.270835852532596</v>
      </c>
      <c r="AE196" s="31">
        <f t="shared" ref="AE196:AE259" si="38">U196/C196</f>
        <v>11.01239801688634</v>
      </c>
      <c r="AF196" s="31">
        <f t="shared" ref="AF196:AF259" si="39">V196/C196</f>
        <v>11.078833747074764</v>
      </c>
      <c r="AG196" s="31">
        <f t="shared" ref="AG196:AG259" si="40">W196/C196</f>
        <v>11.190223847155142</v>
      </c>
      <c r="AH196" s="31">
        <f t="shared" ref="AH196:AH259" si="41">X196/C196</f>
        <v>10.50466970630286</v>
      </c>
      <c r="AI196" s="31">
        <f t="shared" ref="AI196:AI259" si="42">Y196/C196</f>
        <v>10.00803772752815</v>
      </c>
      <c r="AJ196" s="31">
        <f t="shared" ref="AJ196:AJ259" si="43">Z196/C196</f>
        <v>9.4331623834351674</v>
      </c>
      <c r="AK196" s="31">
        <f t="shared" ref="AK196:AK259" si="44">AA196/C196</f>
        <v>10.08691415280218</v>
      </c>
      <c r="AL196" s="31">
        <f t="shared" ref="AL196:AL259" si="45">AB196/C196</f>
        <v>8.2629403856686601</v>
      </c>
    </row>
    <row r="197" spans="1:38" ht="18.75" customHeight="1" x14ac:dyDescent="0.25">
      <c r="A197" s="13">
        <v>815</v>
      </c>
      <c r="B197" s="5" t="s">
        <v>600</v>
      </c>
      <c r="C197" s="14">
        <v>9574</v>
      </c>
      <c r="D197" s="14"/>
      <c r="E197" s="3"/>
      <c r="F197" s="2" t="s">
        <v>885</v>
      </c>
      <c r="G197" s="3"/>
      <c r="H197" s="32"/>
      <c r="I197" s="33"/>
      <c r="K197" s="3"/>
      <c r="L197" s="3"/>
      <c r="M197" s="18"/>
      <c r="N197" s="18"/>
      <c r="O197" s="18"/>
      <c r="P197" s="111"/>
      <c r="Q197" s="18"/>
      <c r="R197" s="18"/>
      <c r="S197" s="22" t="s">
        <v>320</v>
      </c>
      <c r="T197" s="22" t="s">
        <v>320</v>
      </c>
      <c r="U197" s="22" t="s">
        <v>320</v>
      </c>
      <c r="V197" s="22" t="s">
        <v>320</v>
      </c>
      <c r="W197" s="22" t="s">
        <v>320</v>
      </c>
      <c r="X197" s="20">
        <v>53620</v>
      </c>
      <c r="Y197" s="20">
        <v>104400</v>
      </c>
      <c r="Z197" s="20">
        <v>97280</v>
      </c>
      <c r="AA197" s="20">
        <v>95140</v>
      </c>
      <c r="AB197" s="20">
        <v>59120</v>
      </c>
      <c r="AC197" s="31" t="e">
        <f t="shared" si="36"/>
        <v>#VALUE!</v>
      </c>
      <c r="AD197" s="31" t="e">
        <f t="shared" si="37"/>
        <v>#VALUE!</v>
      </c>
      <c r="AE197" s="31" t="e">
        <f t="shared" si="38"/>
        <v>#VALUE!</v>
      </c>
      <c r="AF197" s="31" t="e">
        <f t="shared" si="39"/>
        <v>#VALUE!</v>
      </c>
      <c r="AG197" s="31" t="e">
        <f t="shared" si="40"/>
        <v>#VALUE!</v>
      </c>
      <c r="AH197" s="31">
        <f t="shared" si="41"/>
        <v>5.6005849174848548</v>
      </c>
      <c r="AI197" s="31">
        <f t="shared" si="42"/>
        <v>10.904533110507625</v>
      </c>
      <c r="AJ197" s="31">
        <f t="shared" si="43"/>
        <v>10.160852308335075</v>
      </c>
      <c r="AK197" s="31">
        <f t="shared" si="44"/>
        <v>9.9373302694798404</v>
      </c>
      <c r="AL197" s="31">
        <f t="shared" si="45"/>
        <v>6.1750574472529767</v>
      </c>
    </row>
    <row r="198" spans="1:38" ht="18.75" customHeight="1" x14ac:dyDescent="0.25">
      <c r="A198" s="17">
        <v>75</v>
      </c>
      <c r="B198" s="3" t="s">
        <v>339</v>
      </c>
      <c r="C198" s="16">
        <v>46806</v>
      </c>
      <c r="D198" s="16"/>
      <c r="E198" s="3"/>
      <c r="F198" s="2" t="s">
        <v>885</v>
      </c>
      <c r="G198" s="3"/>
      <c r="H198" s="32"/>
      <c r="I198" s="33"/>
      <c r="K198" s="3"/>
      <c r="L198" s="3"/>
      <c r="M198" s="18"/>
      <c r="N198" s="18"/>
      <c r="O198" s="18"/>
      <c r="P198" s="111"/>
      <c r="Q198" s="18"/>
      <c r="R198" s="18"/>
      <c r="S198" s="20">
        <v>803772</v>
      </c>
      <c r="T198" s="20">
        <v>643075</v>
      </c>
      <c r="U198" s="20">
        <v>578831.43999999994</v>
      </c>
      <c r="V198" s="20">
        <v>718602</v>
      </c>
      <c r="W198" s="20">
        <v>624619</v>
      </c>
      <c r="X198" s="20">
        <v>498831</v>
      </c>
      <c r="Y198" s="20">
        <v>473270</v>
      </c>
      <c r="Z198" s="20">
        <v>475811</v>
      </c>
      <c r="AA198" s="20">
        <v>464650</v>
      </c>
      <c r="AB198" s="20">
        <v>348965</v>
      </c>
      <c r="AC198" s="31">
        <f t="shared" si="36"/>
        <v>17.172413793103448</v>
      </c>
      <c r="AD198" s="31">
        <f t="shared" si="37"/>
        <v>13.739157372986369</v>
      </c>
      <c r="AE198" s="31">
        <f t="shared" si="38"/>
        <v>12.366607699867536</v>
      </c>
      <c r="AF198" s="31">
        <f t="shared" si="39"/>
        <v>15.352775285219844</v>
      </c>
      <c r="AG198" s="31">
        <f t="shared" si="40"/>
        <v>13.344848950989189</v>
      </c>
      <c r="AH198" s="31">
        <f t="shared" si="41"/>
        <v>10.657415715933855</v>
      </c>
      <c r="AI198" s="31">
        <f t="shared" si="42"/>
        <v>10.111310515745844</v>
      </c>
      <c r="AJ198" s="31">
        <f t="shared" si="43"/>
        <v>10.165598427552023</v>
      </c>
      <c r="AK198" s="31">
        <f t="shared" si="44"/>
        <v>9.9271460923813191</v>
      </c>
      <c r="AL198" s="31">
        <f t="shared" si="45"/>
        <v>7.4555612528308339</v>
      </c>
    </row>
    <row r="199" spans="1:38" ht="18.75" customHeight="1" x14ac:dyDescent="0.25">
      <c r="A199" s="13">
        <v>528</v>
      </c>
      <c r="B199" s="5" t="s">
        <v>519</v>
      </c>
      <c r="C199" s="14">
        <v>6963</v>
      </c>
      <c r="D199" s="14"/>
      <c r="E199" s="2"/>
      <c r="F199" s="2" t="s">
        <v>885</v>
      </c>
      <c r="G199" s="2"/>
      <c r="H199" s="35"/>
      <c r="I199" s="36"/>
      <c r="J199" s="37"/>
      <c r="K199" s="2"/>
      <c r="L199" s="2"/>
      <c r="M199" s="38"/>
      <c r="N199" s="38"/>
      <c r="O199" s="38"/>
      <c r="P199" s="39"/>
      <c r="Q199" s="38"/>
      <c r="R199" s="38"/>
      <c r="S199" s="22" t="s">
        <v>320</v>
      </c>
      <c r="T199" s="20">
        <v>44017</v>
      </c>
      <c r="U199" s="20">
        <v>67249</v>
      </c>
      <c r="V199" s="20">
        <v>68953</v>
      </c>
      <c r="W199" s="20">
        <v>64876</v>
      </c>
      <c r="X199" s="20">
        <v>67966</v>
      </c>
      <c r="Y199" s="20">
        <v>67213</v>
      </c>
      <c r="Z199" s="20">
        <v>63327</v>
      </c>
      <c r="AA199" s="20">
        <v>68850</v>
      </c>
      <c r="AB199" s="20">
        <v>48436</v>
      </c>
      <c r="AC199" s="31" t="e">
        <f t="shared" si="36"/>
        <v>#VALUE!</v>
      </c>
      <c r="AD199" s="31">
        <f t="shared" si="37"/>
        <v>6.3215568002297857</v>
      </c>
      <c r="AE199" s="31">
        <f t="shared" si="38"/>
        <v>9.6580496912250471</v>
      </c>
      <c r="AF199" s="31">
        <f t="shared" si="39"/>
        <v>9.9027717937670552</v>
      </c>
      <c r="AG199" s="31">
        <f t="shared" si="40"/>
        <v>9.3172483125089762</v>
      </c>
      <c r="AH199" s="31">
        <f t="shared" si="41"/>
        <v>9.7610225477524057</v>
      </c>
      <c r="AI199" s="31">
        <f t="shared" si="42"/>
        <v>9.6528795059600743</v>
      </c>
      <c r="AJ199" s="31">
        <f t="shared" si="43"/>
        <v>9.0947867298578196</v>
      </c>
      <c r="AK199" s="31">
        <f t="shared" si="44"/>
        <v>9.8879793192589407</v>
      </c>
      <c r="AL199" s="31">
        <f t="shared" si="45"/>
        <v>6.9561970415050984</v>
      </c>
    </row>
    <row r="200" spans="1:38" ht="18.75" customHeight="1" x14ac:dyDescent="0.25">
      <c r="A200" s="13">
        <v>530</v>
      </c>
      <c r="B200" s="5" t="s">
        <v>520</v>
      </c>
      <c r="C200" s="14">
        <v>5158</v>
      </c>
      <c r="D200" s="14"/>
      <c r="E200" s="2"/>
      <c r="F200" s="2" t="s">
        <v>885</v>
      </c>
      <c r="G200" s="2"/>
      <c r="H200" s="35"/>
      <c r="I200" s="36"/>
      <c r="J200" s="37"/>
      <c r="K200" s="2"/>
      <c r="L200" s="2"/>
      <c r="M200" s="38"/>
      <c r="N200" s="38"/>
      <c r="O200" s="38"/>
      <c r="P200" s="39"/>
      <c r="Q200" s="38"/>
      <c r="R200" s="38"/>
      <c r="S200" s="20">
        <v>47136.4</v>
      </c>
      <c r="T200" s="20">
        <v>46875</v>
      </c>
      <c r="U200" s="20">
        <v>45384</v>
      </c>
      <c r="V200" s="20">
        <v>44191</v>
      </c>
      <c r="W200" s="20">
        <v>45517</v>
      </c>
      <c r="X200" s="20">
        <v>44270</v>
      </c>
      <c r="Y200" s="20">
        <v>44671</v>
      </c>
      <c r="Z200" s="20">
        <v>45490</v>
      </c>
      <c r="AA200" s="20">
        <v>50206</v>
      </c>
      <c r="AB200" s="20">
        <v>33184</v>
      </c>
      <c r="AC200" s="31">
        <f t="shared" si="36"/>
        <v>9.1385032958511054</v>
      </c>
      <c r="AD200" s="31">
        <f t="shared" si="37"/>
        <v>9.0878247382706476</v>
      </c>
      <c r="AE200" s="31">
        <f t="shared" si="38"/>
        <v>8.7987592089957349</v>
      </c>
      <c r="AF200" s="31">
        <f t="shared" si="39"/>
        <v>8.5674680108569206</v>
      </c>
      <c r="AG200" s="31">
        <f t="shared" si="40"/>
        <v>8.8245443970531205</v>
      </c>
      <c r="AH200" s="31">
        <f t="shared" si="41"/>
        <v>8.5827840248158207</v>
      </c>
      <c r="AI200" s="31">
        <f t="shared" si="42"/>
        <v>8.6605273361768127</v>
      </c>
      <c r="AJ200" s="31">
        <f t="shared" si="43"/>
        <v>8.8193098100038778</v>
      </c>
      <c r="AK200" s="31">
        <f t="shared" si="44"/>
        <v>9.7336176812718112</v>
      </c>
      <c r="AL200" s="31">
        <f t="shared" si="45"/>
        <v>6.4335013571151611</v>
      </c>
    </row>
    <row r="201" spans="1:38" ht="18.75" customHeight="1" x14ac:dyDescent="0.25">
      <c r="A201" s="13">
        <v>806</v>
      </c>
      <c r="B201" s="5" t="s">
        <v>594</v>
      </c>
      <c r="C201" s="14">
        <v>7627</v>
      </c>
      <c r="D201" s="14"/>
      <c r="E201" s="3"/>
      <c r="F201" s="2" t="s">
        <v>885</v>
      </c>
      <c r="G201" s="3"/>
      <c r="H201" s="32"/>
      <c r="I201" s="33"/>
      <c r="K201" s="3"/>
      <c r="L201" s="3"/>
      <c r="M201" s="18"/>
      <c r="N201" s="18"/>
      <c r="O201" s="18"/>
      <c r="P201" s="111"/>
      <c r="Q201" s="18"/>
      <c r="R201" s="18"/>
      <c r="S201" s="20">
        <v>67569</v>
      </c>
      <c r="T201" s="20">
        <v>23183</v>
      </c>
      <c r="U201" s="20">
        <v>37630</v>
      </c>
      <c r="V201" s="20">
        <v>68417</v>
      </c>
      <c r="W201" s="20">
        <v>65524</v>
      </c>
      <c r="X201" s="20">
        <v>69959</v>
      </c>
      <c r="Y201" s="20">
        <v>75438</v>
      </c>
      <c r="Z201" s="20">
        <v>73368</v>
      </c>
      <c r="AA201" s="20">
        <v>73446</v>
      </c>
      <c r="AB201" s="20">
        <v>53577</v>
      </c>
      <c r="AC201" s="31">
        <f t="shared" si="36"/>
        <v>8.8591844762029623</v>
      </c>
      <c r="AD201" s="31">
        <f t="shared" si="37"/>
        <v>3.0395961714960009</v>
      </c>
      <c r="AE201" s="31">
        <f t="shared" si="38"/>
        <v>4.9337878589222495</v>
      </c>
      <c r="AF201" s="31">
        <f t="shared" si="39"/>
        <v>8.9703684279533231</v>
      </c>
      <c r="AG201" s="31">
        <f t="shared" si="40"/>
        <v>8.5910580831257377</v>
      </c>
      <c r="AH201" s="31">
        <f t="shared" si="41"/>
        <v>9.1725449062540978</v>
      </c>
      <c r="AI201" s="31">
        <f t="shared" si="42"/>
        <v>9.8909138586600243</v>
      </c>
      <c r="AJ201" s="31">
        <f t="shared" si="43"/>
        <v>9.6195096368165736</v>
      </c>
      <c r="AK201" s="31">
        <f t="shared" si="44"/>
        <v>9.6297364625671946</v>
      </c>
      <c r="AL201" s="31">
        <f t="shared" si="45"/>
        <v>7.024649272322014</v>
      </c>
    </row>
    <row r="202" spans="1:38" ht="18.75" customHeight="1" x14ac:dyDescent="0.25">
      <c r="A202" s="24">
        <v>354</v>
      </c>
      <c r="B202" s="5" t="s">
        <v>484</v>
      </c>
      <c r="C202" s="14">
        <v>3224</v>
      </c>
      <c r="D202" s="14"/>
      <c r="E202" s="2"/>
      <c r="F202" s="2" t="s">
        <v>885</v>
      </c>
      <c r="G202" s="2"/>
      <c r="H202" s="35"/>
      <c r="I202" s="36"/>
      <c r="J202" s="37"/>
      <c r="K202" s="2"/>
      <c r="L202" s="2"/>
      <c r="M202" s="38"/>
      <c r="N202" s="38"/>
      <c r="O202" s="38"/>
      <c r="P202" s="39"/>
      <c r="Q202" s="38"/>
      <c r="R202" s="38"/>
      <c r="S202" s="20">
        <v>25410</v>
      </c>
      <c r="T202" s="20">
        <v>23480</v>
      </c>
      <c r="U202" s="20">
        <v>26230</v>
      </c>
      <c r="V202" s="20">
        <v>34820</v>
      </c>
      <c r="W202" s="20">
        <v>27690</v>
      </c>
      <c r="X202" s="20">
        <v>27620</v>
      </c>
      <c r="Y202" s="20">
        <v>24550</v>
      </c>
      <c r="Z202" s="20">
        <v>28490</v>
      </c>
      <c r="AA202" s="20">
        <v>31030</v>
      </c>
      <c r="AB202" s="20">
        <v>27730</v>
      </c>
      <c r="AC202" s="31">
        <f t="shared" si="36"/>
        <v>7.8815136476426799</v>
      </c>
      <c r="AD202" s="31">
        <f t="shared" si="37"/>
        <v>7.2828784119106702</v>
      </c>
      <c r="AE202" s="31">
        <f t="shared" si="38"/>
        <v>8.1358560794044656</v>
      </c>
      <c r="AF202" s="31">
        <f t="shared" si="39"/>
        <v>10.800248138957816</v>
      </c>
      <c r="AG202" s="31">
        <f t="shared" si="40"/>
        <v>8.5887096774193541</v>
      </c>
      <c r="AH202" s="31">
        <f t="shared" si="41"/>
        <v>8.566997518610421</v>
      </c>
      <c r="AI202" s="31">
        <f t="shared" si="42"/>
        <v>7.6147642679900747</v>
      </c>
      <c r="AJ202" s="31">
        <f t="shared" si="43"/>
        <v>8.8368486352357323</v>
      </c>
      <c r="AK202" s="31">
        <f t="shared" si="44"/>
        <v>9.6246898263027294</v>
      </c>
      <c r="AL202" s="31">
        <f t="shared" si="45"/>
        <v>8.6011166253101745</v>
      </c>
    </row>
    <row r="203" spans="1:38" ht="18.75" customHeight="1" x14ac:dyDescent="0.25">
      <c r="A203" s="17">
        <v>46</v>
      </c>
      <c r="B203" s="3" t="s">
        <v>260</v>
      </c>
      <c r="C203" s="16">
        <v>160497</v>
      </c>
      <c r="D203" s="16"/>
      <c r="E203" s="3">
        <v>350</v>
      </c>
      <c r="F203" s="3" t="str">
        <f>IF(E203&gt;=2000,"LARGE",IF(E203&gt;=1000,"MEDIUM",IF(E203&gt;0, "SMALL", "UNKNOWN")))</f>
        <v>SMALL</v>
      </c>
      <c r="G203" s="3"/>
      <c r="H203" s="32">
        <f>E203*'[1]Estimates for kW-kWh'!$E$4</f>
        <v>137.78347665847667</v>
      </c>
      <c r="I203" s="33">
        <f>H203*'[1]Estimates for kW-kWh'!$H$4</f>
        <v>17.727301471881482</v>
      </c>
      <c r="J203" s="34">
        <f>H203*'[1]Estimates for kW-kWh'!$I$4</f>
        <v>23086.049315391669</v>
      </c>
      <c r="K203" s="3"/>
      <c r="L203" s="3"/>
      <c r="M203" s="18" t="s">
        <v>241</v>
      </c>
      <c r="N203" s="18"/>
      <c r="O203" s="18"/>
      <c r="P203" s="111"/>
      <c r="Q203" s="18"/>
      <c r="R203" s="18"/>
      <c r="S203" s="21">
        <v>3293000</v>
      </c>
      <c r="T203" s="21">
        <v>3113420</v>
      </c>
      <c r="U203" s="21">
        <v>2634200</v>
      </c>
      <c r="V203" s="21">
        <v>2410620</v>
      </c>
      <c r="W203" s="21">
        <v>2064360</v>
      </c>
      <c r="X203" s="21">
        <v>1717940</v>
      </c>
      <c r="Y203" s="21">
        <v>1602400</v>
      </c>
      <c r="Z203" s="21">
        <v>1411360</v>
      </c>
      <c r="AA203" s="21">
        <v>1517798</v>
      </c>
      <c r="AB203" s="21">
        <v>1341931</v>
      </c>
      <c r="AC203" s="31">
        <f t="shared" si="36"/>
        <v>20.51751746138557</v>
      </c>
      <c r="AD203" s="31">
        <f t="shared" si="37"/>
        <v>19.398618042704847</v>
      </c>
      <c r="AE203" s="31">
        <f t="shared" si="38"/>
        <v>16.41276783989732</v>
      </c>
      <c r="AF203" s="31">
        <f t="shared" si="39"/>
        <v>15.019719994766257</v>
      </c>
      <c r="AG203" s="31">
        <f t="shared" si="40"/>
        <v>12.862296491523207</v>
      </c>
      <c r="AH203" s="31">
        <f t="shared" si="41"/>
        <v>10.703876084911245</v>
      </c>
      <c r="AI203" s="31">
        <f t="shared" si="42"/>
        <v>9.9839872396368783</v>
      </c>
      <c r="AJ203" s="31">
        <f t="shared" si="43"/>
        <v>8.7936846171579539</v>
      </c>
      <c r="AK203" s="31">
        <f t="shared" si="44"/>
        <v>9.4568621220334332</v>
      </c>
      <c r="AL203" s="31">
        <f t="shared" si="45"/>
        <v>8.3610970921574861</v>
      </c>
    </row>
    <row r="204" spans="1:38" ht="18.75" customHeight="1" x14ac:dyDescent="0.25">
      <c r="A204" s="17">
        <v>188</v>
      </c>
      <c r="B204" s="3" t="s">
        <v>221</v>
      </c>
      <c r="C204" s="16">
        <v>41265</v>
      </c>
      <c r="D204" s="16"/>
      <c r="E204" s="3">
        <v>600</v>
      </c>
      <c r="F204" s="3" t="str">
        <f>IF(E204&gt;=2000,"LARGE",IF(E204&gt;=1000,"MEDIUM",IF(E204&gt;0, "SMALL", "UNKNOWN")))</f>
        <v>SMALL</v>
      </c>
      <c r="G204" s="3"/>
      <c r="H204" s="32">
        <f>E204*'[1]Estimates for kW-kWh'!$E$4</f>
        <v>236.20024570024572</v>
      </c>
      <c r="I204" s="33">
        <f>H204*'[1]Estimates for kW-kWh'!$H$4</f>
        <v>30.38965966608254</v>
      </c>
      <c r="J204" s="34">
        <f>H204*'[1]Estimates for kW-kWh'!$I$4</f>
        <v>39576.084540671429</v>
      </c>
      <c r="K204" s="3"/>
      <c r="L204" s="3"/>
      <c r="M204" s="18" t="s">
        <v>18</v>
      </c>
      <c r="N204" s="18"/>
      <c r="O204" s="18"/>
      <c r="P204" s="111"/>
      <c r="Q204" s="18"/>
      <c r="R204" s="18"/>
      <c r="S204" s="21">
        <v>568733</v>
      </c>
      <c r="T204" s="21">
        <v>549131</v>
      </c>
      <c r="U204" s="21">
        <v>449552</v>
      </c>
      <c r="V204" s="21">
        <v>411231</v>
      </c>
      <c r="W204" s="21">
        <v>400007</v>
      </c>
      <c r="X204" s="21">
        <v>430796</v>
      </c>
      <c r="Y204" s="21">
        <v>428488</v>
      </c>
      <c r="Z204" s="21">
        <v>402218</v>
      </c>
      <c r="AA204" s="21">
        <v>388212</v>
      </c>
      <c r="AB204" s="21">
        <v>296636</v>
      </c>
      <c r="AC204" s="31">
        <f t="shared" si="36"/>
        <v>13.782454864897613</v>
      </c>
      <c r="AD204" s="31">
        <f t="shared" si="37"/>
        <v>13.30742760208409</v>
      </c>
      <c r="AE204" s="31">
        <f t="shared" si="38"/>
        <v>10.8942687507573</v>
      </c>
      <c r="AF204" s="31">
        <f t="shared" si="39"/>
        <v>9.9656125045438024</v>
      </c>
      <c r="AG204" s="31">
        <f t="shared" si="40"/>
        <v>9.6936144432327644</v>
      </c>
      <c r="AH204" s="31">
        <f t="shared" si="41"/>
        <v>10.439743123712589</v>
      </c>
      <c r="AI204" s="31">
        <f t="shared" si="42"/>
        <v>10.383811947170726</v>
      </c>
      <c r="AJ204" s="31">
        <f t="shared" si="43"/>
        <v>9.7471949594087004</v>
      </c>
      <c r="AK204" s="31">
        <f t="shared" si="44"/>
        <v>9.4077789894583788</v>
      </c>
      <c r="AL204" s="31">
        <f t="shared" si="45"/>
        <v>7.1885617351266209</v>
      </c>
    </row>
    <row r="205" spans="1:38" ht="18.75" customHeight="1" x14ac:dyDescent="0.25">
      <c r="A205" s="17">
        <v>64</v>
      </c>
      <c r="B205" s="3" t="s">
        <v>230</v>
      </c>
      <c r="C205" s="16">
        <v>93890</v>
      </c>
      <c r="D205" s="16"/>
      <c r="E205" s="3">
        <v>500</v>
      </c>
      <c r="F205" s="3" t="str">
        <f>IF(E205&gt;=2000,"LARGE",IF(E205&gt;=1000,"MEDIUM",IF(E205&gt;0, "SMALL", "UNKNOWN")))</f>
        <v>SMALL</v>
      </c>
      <c r="G205" s="3"/>
      <c r="H205" s="32">
        <f>E205*'[1]Estimates for kW-kWh'!$E$4</f>
        <v>196.83353808353809</v>
      </c>
      <c r="I205" s="33">
        <f>H205*'[1]Estimates for kW-kWh'!$H$4</f>
        <v>25.324716388402116</v>
      </c>
      <c r="J205" s="34">
        <f>H205*'[1]Estimates for kW-kWh'!$I$4</f>
        <v>32980.070450559528</v>
      </c>
      <c r="K205" s="3"/>
      <c r="L205" s="3"/>
      <c r="M205" s="18" t="s">
        <v>231</v>
      </c>
      <c r="N205" s="18"/>
      <c r="O205" s="18"/>
      <c r="P205" s="111"/>
      <c r="Q205" s="18"/>
      <c r="R205" s="18"/>
      <c r="S205" s="21">
        <v>928740</v>
      </c>
      <c r="T205" s="21">
        <v>867800</v>
      </c>
      <c r="U205" s="21">
        <v>815220</v>
      </c>
      <c r="V205" s="21">
        <v>801800</v>
      </c>
      <c r="W205" s="21">
        <v>834580</v>
      </c>
      <c r="X205" s="21">
        <v>803700</v>
      </c>
      <c r="Y205" s="21">
        <v>789820</v>
      </c>
      <c r="Z205" s="21">
        <v>798040</v>
      </c>
      <c r="AA205" s="21">
        <v>873323</v>
      </c>
      <c r="AB205" s="21">
        <v>686127</v>
      </c>
      <c r="AC205" s="31">
        <f t="shared" si="36"/>
        <v>9.8917882628607945</v>
      </c>
      <c r="AD205" s="31">
        <f t="shared" si="37"/>
        <v>9.2427308552561502</v>
      </c>
      <c r="AE205" s="31">
        <f t="shared" si="38"/>
        <v>8.6827138140377045</v>
      </c>
      <c r="AF205" s="31">
        <f t="shared" si="39"/>
        <v>8.5397805943124929</v>
      </c>
      <c r="AG205" s="31">
        <f t="shared" si="40"/>
        <v>8.8889125572478438</v>
      </c>
      <c r="AH205" s="31">
        <f t="shared" si="41"/>
        <v>8.5600170412184475</v>
      </c>
      <c r="AI205" s="31">
        <f t="shared" si="42"/>
        <v>8.4121844711896898</v>
      </c>
      <c r="AJ205" s="31">
        <f t="shared" si="43"/>
        <v>8.4997337309617631</v>
      </c>
      <c r="AK205" s="31">
        <f t="shared" si="44"/>
        <v>9.3015550111833001</v>
      </c>
      <c r="AL205" s="31">
        <f t="shared" si="45"/>
        <v>7.3077750559164985</v>
      </c>
    </row>
    <row r="206" spans="1:38" ht="18.75" customHeight="1" x14ac:dyDescent="0.25">
      <c r="A206" s="17">
        <v>54</v>
      </c>
      <c r="B206" s="3" t="s">
        <v>301</v>
      </c>
      <c r="C206" s="16">
        <v>80590</v>
      </c>
      <c r="D206" s="16"/>
      <c r="E206" s="3">
        <v>100</v>
      </c>
      <c r="F206" s="3" t="str">
        <f>IF(E206&gt;=2000,"LARGE",IF(E206&gt;=1000,"MEDIUM",IF(E206&gt;0, "SMALL", "UNKNOWN")))</f>
        <v>SMALL</v>
      </c>
      <c r="G206" s="3"/>
      <c r="H206" s="32">
        <f>E206*'[1]Estimates for kW-kWh'!$E$4</f>
        <v>39.366707616707622</v>
      </c>
      <c r="I206" s="33">
        <f>H206*'[1]Estimates for kW-kWh'!$H$4</f>
        <v>5.064943277680424</v>
      </c>
      <c r="J206" s="34">
        <f>H206*'[1]Estimates for kW-kWh'!$I$4</f>
        <v>6596.0140901119057</v>
      </c>
      <c r="K206" s="3"/>
      <c r="L206" s="3"/>
      <c r="M206" s="18" t="s">
        <v>302</v>
      </c>
      <c r="N206" s="18"/>
      <c r="O206" s="18"/>
      <c r="P206" s="111"/>
      <c r="Q206" s="18"/>
      <c r="R206" s="18"/>
      <c r="S206" s="20">
        <v>1133500</v>
      </c>
      <c r="T206" s="20">
        <v>983500</v>
      </c>
      <c r="U206" s="20">
        <v>865700</v>
      </c>
      <c r="V206" s="20">
        <v>789792</v>
      </c>
      <c r="W206" s="20">
        <v>1093444.06</v>
      </c>
      <c r="X206" s="20">
        <v>935500</v>
      </c>
      <c r="Y206" s="20">
        <v>796203</v>
      </c>
      <c r="Z206" s="20">
        <v>730131</v>
      </c>
      <c r="AA206" s="20">
        <v>718240.33</v>
      </c>
      <c r="AB206" s="20">
        <v>507206</v>
      </c>
      <c r="AC206" s="31">
        <f t="shared" si="36"/>
        <v>14.06502047400422</v>
      </c>
      <c r="AD206" s="31">
        <f t="shared" si="37"/>
        <v>12.203747363196426</v>
      </c>
      <c r="AE206" s="31">
        <f t="shared" si="38"/>
        <v>10.74202754684204</v>
      </c>
      <c r="AF206" s="31">
        <f t="shared" si="39"/>
        <v>9.8001240848740547</v>
      </c>
      <c r="AG206" s="31">
        <f t="shared" si="40"/>
        <v>13.56798684700335</v>
      </c>
      <c r="AH206" s="31">
        <f t="shared" si="41"/>
        <v>11.608139967737932</v>
      </c>
      <c r="AI206" s="31">
        <f t="shared" si="42"/>
        <v>9.8796748976299789</v>
      </c>
      <c r="AJ206" s="31">
        <f t="shared" si="43"/>
        <v>9.0598213177813616</v>
      </c>
      <c r="AK206" s="31">
        <f t="shared" si="44"/>
        <v>8.9122760888447701</v>
      </c>
      <c r="AL206" s="31">
        <f t="shared" si="45"/>
        <v>6.2936592629358481</v>
      </c>
    </row>
    <row r="207" spans="1:38" ht="18.75" customHeight="1" x14ac:dyDescent="0.25">
      <c r="A207" s="17">
        <v>867</v>
      </c>
      <c r="B207" s="3" t="s">
        <v>646</v>
      </c>
      <c r="C207" s="16">
        <v>1267</v>
      </c>
      <c r="D207" s="16"/>
      <c r="E207" s="3"/>
      <c r="F207" s="2" t="s">
        <v>885</v>
      </c>
      <c r="G207" s="3"/>
      <c r="H207" s="32"/>
      <c r="I207" s="33"/>
      <c r="K207" s="3"/>
      <c r="L207" s="3"/>
      <c r="M207" s="18"/>
      <c r="N207" s="18"/>
      <c r="O207" s="18"/>
      <c r="P207" s="111"/>
      <c r="Q207" s="18"/>
      <c r="R207" s="18"/>
      <c r="S207" s="20">
        <v>5536</v>
      </c>
      <c r="T207" s="20">
        <v>4797</v>
      </c>
      <c r="U207" s="20">
        <v>2123</v>
      </c>
      <c r="V207" s="20">
        <v>6274</v>
      </c>
      <c r="W207" s="20">
        <v>9282</v>
      </c>
      <c r="X207" s="20">
        <v>10444</v>
      </c>
      <c r="Y207" s="20">
        <v>15571</v>
      </c>
      <c r="Z207" s="20">
        <v>14342</v>
      </c>
      <c r="AA207" s="20">
        <v>11007</v>
      </c>
      <c r="AB207" s="20">
        <v>6476</v>
      </c>
      <c r="AC207" s="31">
        <f t="shared" si="36"/>
        <v>4.3693764798737176</v>
      </c>
      <c r="AD207" s="31">
        <f t="shared" si="37"/>
        <v>3.7861089187056036</v>
      </c>
      <c r="AE207" s="31">
        <f t="shared" si="38"/>
        <v>1.6756116811365429</v>
      </c>
      <c r="AF207" s="31">
        <f t="shared" si="39"/>
        <v>4.9518547750591946</v>
      </c>
      <c r="AG207" s="31">
        <f t="shared" si="40"/>
        <v>7.3259668508287294</v>
      </c>
      <c r="AH207" s="31">
        <f t="shared" si="41"/>
        <v>8.2430939226519335</v>
      </c>
      <c r="AI207" s="31">
        <f t="shared" si="42"/>
        <v>12.289660615627467</v>
      </c>
      <c r="AJ207" s="31">
        <f t="shared" si="43"/>
        <v>11.319652722967641</v>
      </c>
      <c r="AK207" s="31">
        <f t="shared" si="44"/>
        <v>8.6874506708760855</v>
      </c>
      <c r="AL207" s="31">
        <f t="shared" si="45"/>
        <v>5.111286503551697</v>
      </c>
    </row>
    <row r="208" spans="1:38" ht="18.75" customHeight="1" x14ac:dyDescent="0.25">
      <c r="A208" s="24">
        <v>353</v>
      </c>
      <c r="B208" s="5" t="s">
        <v>483</v>
      </c>
      <c r="C208" s="14">
        <v>24721</v>
      </c>
      <c r="D208" s="14"/>
      <c r="E208" s="2"/>
      <c r="F208" s="2" t="s">
        <v>885</v>
      </c>
      <c r="G208" s="2"/>
      <c r="H208" s="35"/>
      <c r="I208" s="36"/>
      <c r="J208" s="37"/>
      <c r="K208" s="2"/>
      <c r="L208" s="2"/>
      <c r="M208" s="38"/>
      <c r="N208" s="38"/>
      <c r="O208" s="38"/>
      <c r="P208" s="39"/>
      <c r="Q208" s="38"/>
      <c r="R208" s="38"/>
      <c r="S208" s="20">
        <v>360524</v>
      </c>
      <c r="T208" s="20">
        <v>305481</v>
      </c>
      <c r="U208" s="20">
        <v>281383</v>
      </c>
      <c r="V208" s="20">
        <v>273341</v>
      </c>
      <c r="W208" s="20">
        <v>266879</v>
      </c>
      <c r="X208" s="20">
        <v>266023</v>
      </c>
      <c r="Y208" s="20">
        <v>346632</v>
      </c>
      <c r="Z208" s="20">
        <v>274386</v>
      </c>
      <c r="AA208" s="20">
        <v>213729</v>
      </c>
      <c r="AB208" s="20">
        <v>210218</v>
      </c>
      <c r="AC208" s="31">
        <f t="shared" si="36"/>
        <v>14.583714251041625</v>
      </c>
      <c r="AD208" s="31">
        <f t="shared" si="37"/>
        <v>12.357145746531289</v>
      </c>
      <c r="AE208" s="31">
        <f t="shared" si="38"/>
        <v>11.382346992435581</v>
      </c>
      <c r="AF208" s="31">
        <f t="shared" si="39"/>
        <v>11.057036527648558</v>
      </c>
      <c r="AG208" s="31">
        <f t="shared" si="40"/>
        <v>10.795639334978359</v>
      </c>
      <c r="AH208" s="31">
        <f t="shared" si="41"/>
        <v>10.761012904008737</v>
      </c>
      <c r="AI208" s="31">
        <f t="shared" si="42"/>
        <v>14.021762873670159</v>
      </c>
      <c r="AJ208" s="31">
        <f t="shared" si="43"/>
        <v>11.099308280409369</v>
      </c>
      <c r="AK208" s="31">
        <f t="shared" si="44"/>
        <v>8.6456454026940666</v>
      </c>
      <c r="AL208" s="31">
        <f t="shared" si="45"/>
        <v>8.5036204037053515</v>
      </c>
    </row>
    <row r="209" spans="1:38" ht="18.75" customHeight="1" x14ac:dyDescent="0.25">
      <c r="A209" s="17">
        <v>249</v>
      </c>
      <c r="B209" s="3" t="s">
        <v>422</v>
      </c>
      <c r="C209" s="16">
        <v>3071</v>
      </c>
      <c r="D209" s="16"/>
      <c r="E209" s="3"/>
      <c r="F209" s="2" t="s">
        <v>885</v>
      </c>
      <c r="G209" s="3"/>
      <c r="H209" s="32"/>
      <c r="I209" s="33"/>
      <c r="K209" s="3"/>
      <c r="L209" s="3"/>
      <c r="M209" s="18"/>
      <c r="N209" s="18"/>
      <c r="O209" s="18"/>
      <c r="P209" s="111"/>
      <c r="Q209" s="18"/>
      <c r="R209" s="18"/>
      <c r="S209" s="20">
        <v>24384</v>
      </c>
      <c r="T209" s="20">
        <v>19279</v>
      </c>
      <c r="U209" s="20">
        <v>18836</v>
      </c>
      <c r="V209" s="20">
        <v>22696</v>
      </c>
      <c r="W209" s="20">
        <v>25637</v>
      </c>
      <c r="X209" s="20">
        <v>27806</v>
      </c>
      <c r="Y209" s="20">
        <v>26905</v>
      </c>
      <c r="Z209" s="20">
        <v>24545</v>
      </c>
      <c r="AA209" s="20">
        <v>26396</v>
      </c>
      <c r="AB209" s="20">
        <v>23979</v>
      </c>
      <c r="AC209" s="31">
        <f t="shared" si="36"/>
        <v>7.9400846629762292</v>
      </c>
      <c r="AD209" s="31">
        <f t="shared" si="37"/>
        <v>6.277759687398242</v>
      </c>
      <c r="AE209" s="31">
        <f t="shared" si="38"/>
        <v>6.1335070009768806</v>
      </c>
      <c r="AF209" s="31">
        <f t="shared" si="39"/>
        <v>7.3904265711494626</v>
      </c>
      <c r="AG209" s="31">
        <f t="shared" si="40"/>
        <v>8.3480950830348419</v>
      </c>
      <c r="AH209" s="31">
        <f t="shared" si="41"/>
        <v>9.0543796808857042</v>
      </c>
      <c r="AI209" s="31">
        <f t="shared" si="42"/>
        <v>8.7609899055682181</v>
      </c>
      <c r="AJ209" s="31">
        <f t="shared" si="43"/>
        <v>7.9925105828720291</v>
      </c>
      <c r="AK209" s="31">
        <f t="shared" si="44"/>
        <v>8.5952458482578962</v>
      </c>
      <c r="AL209" s="31">
        <f t="shared" si="45"/>
        <v>7.808205796157603</v>
      </c>
    </row>
    <row r="210" spans="1:38" ht="18.75" customHeight="1" x14ac:dyDescent="0.25">
      <c r="A210" s="17">
        <v>1</v>
      </c>
      <c r="B210" s="3" t="s">
        <v>238</v>
      </c>
      <c r="C210" s="16">
        <v>110943</v>
      </c>
      <c r="D210" s="16"/>
      <c r="E210" s="3">
        <v>450</v>
      </c>
      <c r="F210" s="3" t="str">
        <f>IF(E210&gt;=2000,"LARGE",IF(E210&gt;=1000,"MEDIUM",IF(E210&gt;0, "SMALL", "UNKNOWN")))</f>
        <v>SMALL</v>
      </c>
      <c r="G210" s="3"/>
      <c r="H210" s="32">
        <f>E210*'[1]Estimates for kW-kWh'!$E$4</f>
        <v>177.15018427518427</v>
      </c>
      <c r="I210" s="33">
        <f>H210*'[1]Estimates for kW-kWh'!$H$4</f>
        <v>22.792244749561902</v>
      </c>
      <c r="J210" s="34">
        <f>H210*'[1]Estimates for kW-kWh'!$I$4</f>
        <v>29682.06340550357</v>
      </c>
      <c r="K210" s="3"/>
      <c r="L210" s="3"/>
      <c r="M210" s="18" t="s">
        <v>239</v>
      </c>
      <c r="N210" s="18"/>
      <c r="O210" s="18"/>
      <c r="P210" s="111"/>
      <c r="Q210" s="18"/>
      <c r="R210" s="18"/>
      <c r="S210" s="21">
        <v>1996240</v>
      </c>
      <c r="T210" s="21">
        <v>1911670</v>
      </c>
      <c r="U210" s="21">
        <v>1780740</v>
      </c>
      <c r="V210" s="21">
        <v>1828940</v>
      </c>
      <c r="W210" s="21">
        <v>1709840</v>
      </c>
      <c r="X210" s="21">
        <v>1746340</v>
      </c>
      <c r="Y210" s="21">
        <v>1504340</v>
      </c>
      <c r="Z210" s="21">
        <v>1515792.91</v>
      </c>
      <c r="AA210" s="21">
        <v>944857</v>
      </c>
      <c r="AB210" s="21">
        <v>1033610</v>
      </c>
      <c r="AC210" s="31">
        <f t="shared" si="36"/>
        <v>17.993383989976834</v>
      </c>
      <c r="AD210" s="31">
        <f t="shared" si="37"/>
        <v>17.231100655291456</v>
      </c>
      <c r="AE210" s="31">
        <f t="shared" si="38"/>
        <v>16.050945079905897</v>
      </c>
      <c r="AF210" s="31">
        <f t="shared" si="39"/>
        <v>16.485402413852157</v>
      </c>
      <c r="AG210" s="31">
        <f t="shared" si="40"/>
        <v>15.411878171673742</v>
      </c>
      <c r="AH210" s="31">
        <f t="shared" si="41"/>
        <v>15.740875945305246</v>
      </c>
      <c r="AI210" s="31">
        <f t="shared" si="42"/>
        <v>13.559575637940204</v>
      </c>
      <c r="AJ210" s="31">
        <f t="shared" si="43"/>
        <v>13.662808018532038</v>
      </c>
      <c r="AK210" s="31">
        <f t="shared" si="44"/>
        <v>8.5165986137025325</v>
      </c>
      <c r="AL210" s="31">
        <f t="shared" si="45"/>
        <v>9.316585994609845</v>
      </c>
    </row>
    <row r="211" spans="1:38" ht="18.75" customHeight="1" x14ac:dyDescent="0.25">
      <c r="A211" s="17">
        <v>100</v>
      </c>
      <c r="B211" s="3" t="s">
        <v>347</v>
      </c>
      <c r="C211" s="16">
        <v>18229</v>
      </c>
      <c r="D211" s="16"/>
      <c r="E211" s="3"/>
      <c r="F211" s="2" t="s">
        <v>885</v>
      </c>
      <c r="G211" s="3"/>
      <c r="H211" s="32"/>
      <c r="I211" s="33"/>
      <c r="K211" s="3"/>
      <c r="L211" s="3"/>
      <c r="M211" s="18"/>
      <c r="N211" s="18"/>
      <c r="O211" s="18"/>
      <c r="P211" s="111"/>
      <c r="Q211" s="18"/>
      <c r="R211" s="18"/>
      <c r="S211" s="20">
        <v>187227</v>
      </c>
      <c r="T211" s="20">
        <v>175669</v>
      </c>
      <c r="U211" s="20">
        <v>165854</v>
      </c>
      <c r="V211" s="20">
        <v>173422</v>
      </c>
      <c r="W211" s="20">
        <v>186939</v>
      </c>
      <c r="X211" s="20">
        <v>172547</v>
      </c>
      <c r="Y211" s="20">
        <v>171091</v>
      </c>
      <c r="Z211" s="20">
        <v>157567</v>
      </c>
      <c r="AA211" s="20">
        <v>152872</v>
      </c>
      <c r="AB211" s="20">
        <v>109024</v>
      </c>
      <c r="AC211" s="31">
        <f t="shared" si="36"/>
        <v>10.270832190465741</v>
      </c>
      <c r="AD211" s="31">
        <f t="shared" si="37"/>
        <v>9.6367875363431903</v>
      </c>
      <c r="AE211" s="31">
        <f t="shared" si="38"/>
        <v>9.0983597564320586</v>
      </c>
      <c r="AF211" s="31">
        <f t="shared" si="39"/>
        <v>9.5135224093477433</v>
      </c>
      <c r="AG211" s="31">
        <f t="shared" si="40"/>
        <v>10.25503318887487</v>
      </c>
      <c r="AH211" s="31">
        <f t="shared" si="41"/>
        <v>9.4655219704865878</v>
      </c>
      <c r="AI211" s="31">
        <f t="shared" si="42"/>
        <v>9.3856492402216247</v>
      </c>
      <c r="AJ211" s="31">
        <f t="shared" si="43"/>
        <v>8.6437544571836078</v>
      </c>
      <c r="AK211" s="31">
        <f t="shared" si="44"/>
        <v>8.3861978166657529</v>
      </c>
      <c r="AL211" s="31">
        <f t="shared" si="45"/>
        <v>5.9807998244555378</v>
      </c>
    </row>
    <row r="212" spans="1:38" ht="18.75" customHeight="1" x14ac:dyDescent="0.25">
      <c r="A212" s="17">
        <v>15</v>
      </c>
      <c r="B212" s="3" t="s">
        <v>269</v>
      </c>
      <c r="C212" s="16">
        <v>93189</v>
      </c>
      <c r="D212" s="16"/>
      <c r="E212" s="3">
        <v>300</v>
      </c>
      <c r="F212" s="3" t="str">
        <f>IF(E212&gt;=2000,"LARGE",IF(E212&gt;=1000,"MEDIUM",IF(E212&gt;0, "SMALL", "UNKNOWN")))</f>
        <v>SMALL</v>
      </c>
      <c r="G212" s="3"/>
      <c r="H212" s="32">
        <f>E212*'[1]Estimates for kW-kWh'!$E$4</f>
        <v>118.10012285012286</v>
      </c>
      <c r="I212" s="33">
        <f>H212*'[1]Estimates for kW-kWh'!$H$4</f>
        <v>15.19482983304127</v>
      </c>
      <c r="J212" s="34">
        <f>H212*'[1]Estimates for kW-kWh'!$I$4</f>
        <v>19788.042270335714</v>
      </c>
      <c r="K212" s="3"/>
      <c r="L212" s="3"/>
      <c r="M212" s="18" t="s">
        <v>270</v>
      </c>
      <c r="N212" s="18"/>
      <c r="O212" s="18"/>
      <c r="P212" s="111"/>
      <c r="Q212" s="18"/>
      <c r="R212" s="18"/>
      <c r="S212" s="21">
        <v>1248140</v>
      </c>
      <c r="T212" s="21">
        <v>1060040</v>
      </c>
      <c r="U212" s="21">
        <v>1061460</v>
      </c>
      <c r="V212" s="21">
        <v>1075780</v>
      </c>
      <c r="W212" s="21">
        <v>1040280</v>
      </c>
      <c r="X212" s="21">
        <v>885820</v>
      </c>
      <c r="Y212" s="21">
        <v>805840</v>
      </c>
      <c r="Z212" s="21">
        <v>790080</v>
      </c>
      <c r="AA212" s="21">
        <v>776720</v>
      </c>
      <c r="AB212" s="21">
        <v>586791</v>
      </c>
      <c r="AC212" s="31">
        <f t="shared" si="36"/>
        <v>13.393640880361415</v>
      </c>
      <c r="AD212" s="31">
        <f t="shared" si="37"/>
        <v>11.375162304563844</v>
      </c>
      <c r="AE212" s="31">
        <f t="shared" si="38"/>
        <v>11.390400154524675</v>
      </c>
      <c r="AF212" s="31">
        <f t="shared" si="39"/>
        <v>11.544066359763491</v>
      </c>
      <c r="AG212" s="31">
        <f t="shared" si="40"/>
        <v>11.163120110742684</v>
      </c>
      <c r="AH212" s="31">
        <f t="shared" si="41"/>
        <v>9.5056283466932801</v>
      </c>
      <c r="AI212" s="31">
        <f t="shared" si="42"/>
        <v>8.6473725439697819</v>
      </c>
      <c r="AJ212" s="31">
        <f t="shared" si="43"/>
        <v>8.4782538711650517</v>
      </c>
      <c r="AK212" s="31">
        <f t="shared" si="44"/>
        <v>8.334889310970178</v>
      </c>
      <c r="AL212" s="31">
        <f t="shared" si="45"/>
        <v>6.296783955187844</v>
      </c>
    </row>
    <row r="213" spans="1:38" ht="18.75" customHeight="1" x14ac:dyDescent="0.25">
      <c r="A213" s="17">
        <v>373</v>
      </c>
      <c r="B213" s="3" t="s">
        <v>204</v>
      </c>
      <c r="C213" s="16">
        <v>53922</v>
      </c>
      <c r="D213" s="16"/>
      <c r="E213" s="3">
        <v>750</v>
      </c>
      <c r="F213" s="3" t="str">
        <f>IF(E213&gt;=2000,"LARGE",IF(E213&gt;=1000,"MEDIUM",IF(E213&gt;0, "SMALL", "UNKNOWN")))</f>
        <v>SMALL</v>
      </c>
      <c r="G213" s="3"/>
      <c r="H213" s="32">
        <f>E213*'[1]Estimates for kW-kWh'!$E$4</f>
        <v>295.25030712530713</v>
      </c>
      <c r="I213" s="33">
        <f>H213*'[1]Estimates for kW-kWh'!$H$4</f>
        <v>37.987074582603171</v>
      </c>
      <c r="J213" s="34">
        <f>H213*'[1]Estimates for kW-kWh'!$I$4</f>
        <v>49470.105675839288</v>
      </c>
      <c r="K213" s="3"/>
      <c r="L213" s="3"/>
      <c r="M213" s="18" t="s">
        <v>205</v>
      </c>
      <c r="N213" s="18"/>
      <c r="O213" s="18"/>
      <c r="P213" s="111"/>
      <c r="Q213" s="18"/>
      <c r="R213" s="18"/>
      <c r="S213" s="21">
        <v>668500</v>
      </c>
      <c r="T213" s="21">
        <v>697000</v>
      </c>
      <c r="U213" s="21">
        <v>713500</v>
      </c>
      <c r="V213" s="21">
        <v>724000</v>
      </c>
      <c r="W213" s="21">
        <v>628500</v>
      </c>
      <c r="X213" s="21">
        <v>541000</v>
      </c>
      <c r="Y213" s="21">
        <v>506500</v>
      </c>
      <c r="Z213" s="21">
        <v>466500</v>
      </c>
      <c r="AA213" s="21">
        <v>449000</v>
      </c>
      <c r="AB213" s="21">
        <v>302797</v>
      </c>
      <c r="AC213" s="31">
        <f t="shared" si="36"/>
        <v>12.397537183338898</v>
      </c>
      <c r="AD213" s="31">
        <f t="shared" si="37"/>
        <v>12.926078409554542</v>
      </c>
      <c r="AE213" s="31">
        <f t="shared" si="38"/>
        <v>13.232075961574125</v>
      </c>
      <c r="AF213" s="31">
        <f t="shared" si="39"/>
        <v>13.426801676495678</v>
      </c>
      <c r="AG213" s="31">
        <f t="shared" si="40"/>
        <v>11.655724936018693</v>
      </c>
      <c r="AH213" s="31">
        <f t="shared" si="41"/>
        <v>10.033010645005749</v>
      </c>
      <c r="AI213" s="31">
        <f t="shared" si="42"/>
        <v>9.393197581692073</v>
      </c>
      <c r="AJ213" s="31">
        <f t="shared" si="43"/>
        <v>8.6513853343718701</v>
      </c>
      <c r="AK213" s="31">
        <f t="shared" si="44"/>
        <v>8.326842476169281</v>
      </c>
      <c r="AL213" s="31">
        <f t="shared" si="45"/>
        <v>5.6154630762953897</v>
      </c>
    </row>
    <row r="214" spans="1:38" ht="18.75" customHeight="1" x14ac:dyDescent="0.25">
      <c r="A214" s="17">
        <v>90</v>
      </c>
      <c r="B214" s="3" t="s">
        <v>232</v>
      </c>
      <c r="C214" s="16">
        <v>34098</v>
      </c>
      <c r="D214" s="16"/>
      <c r="E214" s="3">
        <v>500</v>
      </c>
      <c r="F214" s="3" t="str">
        <f>IF(E214&gt;=2000,"LARGE",IF(E214&gt;=1000,"MEDIUM",IF(E214&gt;0, "SMALL", "UNKNOWN")))</f>
        <v>SMALL</v>
      </c>
      <c r="G214" s="3"/>
      <c r="H214" s="32">
        <f>E214*'[1]Estimates for kW-kWh'!$E$4</f>
        <v>196.83353808353809</v>
      </c>
      <c r="I214" s="33">
        <f>H214*'[1]Estimates for kW-kWh'!$H$4</f>
        <v>25.324716388402116</v>
      </c>
      <c r="J214" s="34">
        <f>H214*'[1]Estimates for kW-kWh'!$I$4</f>
        <v>32980.070450559528</v>
      </c>
      <c r="K214" s="3"/>
      <c r="L214" s="3"/>
      <c r="M214" s="18" t="s">
        <v>18</v>
      </c>
      <c r="N214" s="18"/>
      <c r="O214" s="18"/>
      <c r="P214" s="111"/>
      <c r="Q214" s="18"/>
      <c r="R214" s="18"/>
      <c r="S214" s="21">
        <v>174080</v>
      </c>
      <c r="T214" s="21">
        <v>187840</v>
      </c>
      <c r="U214" s="21">
        <v>113960</v>
      </c>
      <c r="V214" s="21">
        <v>121240</v>
      </c>
      <c r="W214" s="21">
        <v>122920</v>
      </c>
      <c r="X214" s="21">
        <v>147040</v>
      </c>
      <c r="Y214" s="21">
        <v>136680</v>
      </c>
      <c r="Z214" s="21">
        <v>127320</v>
      </c>
      <c r="AA214" s="21">
        <v>283360</v>
      </c>
      <c r="AB214" s="21">
        <v>257280</v>
      </c>
      <c r="AC214" s="31">
        <f t="shared" si="36"/>
        <v>5.1052847674350401</v>
      </c>
      <c r="AD214" s="31">
        <f t="shared" si="37"/>
        <v>5.5088274972139128</v>
      </c>
      <c r="AE214" s="31">
        <f t="shared" si="38"/>
        <v>3.3421315033139773</v>
      </c>
      <c r="AF214" s="31">
        <f t="shared" si="39"/>
        <v>3.555633761510939</v>
      </c>
      <c r="AG214" s="31">
        <f t="shared" si="40"/>
        <v>3.6049035134025456</v>
      </c>
      <c r="AH214" s="31">
        <f t="shared" si="41"/>
        <v>4.3122763798463257</v>
      </c>
      <c r="AI214" s="31">
        <f t="shared" si="42"/>
        <v>4.0084462431814183</v>
      </c>
      <c r="AJ214" s="31">
        <f t="shared" si="43"/>
        <v>3.7339433397853248</v>
      </c>
      <c r="AK214" s="31">
        <f t="shared" si="44"/>
        <v>8.3101648190509714</v>
      </c>
      <c r="AL214" s="31">
        <f t="shared" si="45"/>
        <v>7.5453105754003165</v>
      </c>
    </row>
    <row r="215" spans="1:38" ht="18.75" customHeight="1" x14ac:dyDescent="0.25">
      <c r="A215" s="17">
        <v>970</v>
      </c>
      <c r="B215" s="3" t="s">
        <v>738</v>
      </c>
      <c r="C215" s="16">
        <v>1575</v>
      </c>
      <c r="D215" s="16"/>
      <c r="E215" s="3"/>
      <c r="F215" s="2" t="s">
        <v>885</v>
      </c>
      <c r="G215" s="3"/>
      <c r="H215" s="32"/>
      <c r="I215" s="33"/>
      <c r="K215" s="3"/>
      <c r="L215" s="3"/>
      <c r="M215" s="18"/>
      <c r="N215" s="18"/>
      <c r="O215" s="18"/>
      <c r="P215" s="111"/>
      <c r="Q215" s="18"/>
      <c r="R215" s="18"/>
      <c r="S215" s="20">
        <v>2581</v>
      </c>
      <c r="T215" s="20">
        <v>1647</v>
      </c>
      <c r="U215" s="20">
        <v>2439</v>
      </c>
      <c r="V215" s="20">
        <v>4450</v>
      </c>
      <c r="W215" s="20">
        <v>6394</v>
      </c>
      <c r="X215" s="20">
        <v>3329</v>
      </c>
      <c r="Y215" s="20">
        <v>3417</v>
      </c>
      <c r="Z215" s="20">
        <v>9393</v>
      </c>
      <c r="AA215" s="20">
        <v>13011</v>
      </c>
      <c r="AB215" s="20">
        <v>2066</v>
      </c>
      <c r="AC215" s="31">
        <f t="shared" si="36"/>
        <v>1.6387301587301588</v>
      </c>
      <c r="AD215" s="31">
        <f t="shared" si="37"/>
        <v>1.0457142857142858</v>
      </c>
      <c r="AE215" s="31">
        <f t="shared" si="38"/>
        <v>1.5485714285714285</v>
      </c>
      <c r="AF215" s="31">
        <f t="shared" si="39"/>
        <v>2.8253968253968256</v>
      </c>
      <c r="AG215" s="31">
        <f t="shared" si="40"/>
        <v>4.05968253968254</v>
      </c>
      <c r="AH215" s="31">
        <f t="shared" si="41"/>
        <v>2.1136507936507938</v>
      </c>
      <c r="AI215" s="31">
        <f t="shared" si="42"/>
        <v>2.1695238095238096</v>
      </c>
      <c r="AJ215" s="31">
        <f t="shared" si="43"/>
        <v>5.9638095238095241</v>
      </c>
      <c r="AK215" s="31">
        <f t="shared" si="44"/>
        <v>8.2609523809523804</v>
      </c>
      <c r="AL215" s="31">
        <f t="shared" si="45"/>
        <v>1.3117460317460317</v>
      </c>
    </row>
    <row r="216" spans="1:38" ht="18.75" customHeight="1" x14ac:dyDescent="0.25">
      <c r="A216" s="17">
        <v>1009</v>
      </c>
      <c r="B216" s="3" t="s">
        <v>774</v>
      </c>
      <c r="C216" s="16">
        <v>2754</v>
      </c>
      <c r="D216" s="16"/>
      <c r="E216" s="3"/>
      <c r="F216" s="2" t="s">
        <v>885</v>
      </c>
      <c r="G216" s="3"/>
      <c r="H216" s="32"/>
      <c r="I216" s="33"/>
      <c r="K216" s="3"/>
      <c r="L216" s="3"/>
      <c r="M216" s="18"/>
      <c r="N216" s="18"/>
      <c r="O216" s="18"/>
      <c r="P216" s="111"/>
      <c r="Q216" s="18"/>
      <c r="R216" s="18"/>
      <c r="S216" s="20">
        <v>26504</v>
      </c>
      <c r="T216" s="20">
        <v>21837</v>
      </c>
      <c r="U216" s="20">
        <v>24247</v>
      </c>
      <c r="V216" s="20">
        <v>24875</v>
      </c>
      <c r="W216" s="20">
        <v>26083</v>
      </c>
      <c r="X216" s="20">
        <v>26350</v>
      </c>
      <c r="Y216" s="20">
        <v>23021</v>
      </c>
      <c r="Z216" s="20">
        <v>11170</v>
      </c>
      <c r="AA216" s="20">
        <v>22369</v>
      </c>
      <c r="AB216" s="20">
        <v>4845</v>
      </c>
      <c r="AC216" s="31">
        <f t="shared" si="36"/>
        <v>9.6238198983297014</v>
      </c>
      <c r="AD216" s="31">
        <f t="shared" si="37"/>
        <v>7.9291938997821347</v>
      </c>
      <c r="AE216" s="31">
        <f t="shared" si="38"/>
        <v>8.8042846768336958</v>
      </c>
      <c r="AF216" s="31">
        <f t="shared" si="39"/>
        <v>9.0323166303558455</v>
      </c>
      <c r="AG216" s="31">
        <f t="shared" si="40"/>
        <v>9.4709513435003636</v>
      </c>
      <c r="AH216" s="31">
        <f t="shared" si="41"/>
        <v>9.567901234567902</v>
      </c>
      <c r="AI216" s="31">
        <f t="shared" si="42"/>
        <v>8.3591140159767612</v>
      </c>
      <c r="AJ216" s="31">
        <f t="shared" si="43"/>
        <v>4.0559186637618012</v>
      </c>
      <c r="AK216" s="31">
        <f t="shared" si="44"/>
        <v>8.1223674655047198</v>
      </c>
      <c r="AL216" s="31">
        <f t="shared" si="45"/>
        <v>1.7592592592592593</v>
      </c>
    </row>
    <row r="217" spans="1:38" ht="18.75" customHeight="1" x14ac:dyDescent="0.25">
      <c r="A217" s="17">
        <v>28</v>
      </c>
      <c r="B217" s="3" t="s">
        <v>285</v>
      </c>
      <c r="C217" s="16">
        <v>10443</v>
      </c>
      <c r="D217" s="16"/>
      <c r="E217" s="3">
        <v>200</v>
      </c>
      <c r="F217" s="3" t="str">
        <f>IF(E217&gt;=2000,"LARGE",IF(E217&gt;=1000,"MEDIUM",IF(E217&gt;0, "SMALL", "UNKNOWN")))</f>
        <v>SMALL</v>
      </c>
      <c r="G217" s="3"/>
      <c r="H217" s="32">
        <f>E217*'[1]Estimates for kW-kWh'!$E$4</f>
        <v>78.733415233415244</v>
      </c>
      <c r="I217" s="33">
        <f>H217*'[1]Estimates for kW-kWh'!$H$4</f>
        <v>10.129886555360848</v>
      </c>
      <c r="J217" s="34">
        <f>H217*'[1]Estimates for kW-kWh'!$I$4</f>
        <v>13192.028180223811</v>
      </c>
      <c r="K217" s="3"/>
      <c r="L217" s="3"/>
      <c r="M217" s="18" t="s">
        <v>286</v>
      </c>
      <c r="N217" s="18"/>
      <c r="O217" s="18"/>
      <c r="P217" s="111"/>
      <c r="Q217" s="18"/>
      <c r="R217" s="18"/>
      <c r="S217" s="21">
        <v>66720</v>
      </c>
      <c r="T217" s="21">
        <v>50680</v>
      </c>
      <c r="U217" s="21">
        <v>63920</v>
      </c>
      <c r="V217" s="21">
        <v>73440</v>
      </c>
      <c r="W217" s="21">
        <v>78800</v>
      </c>
      <c r="X217" s="21">
        <v>93600</v>
      </c>
      <c r="Y217" s="21">
        <v>82000</v>
      </c>
      <c r="Z217" s="21">
        <v>81760</v>
      </c>
      <c r="AA217" s="21">
        <v>82880</v>
      </c>
      <c r="AB217" s="21">
        <v>79840</v>
      </c>
      <c r="AC217" s="31">
        <f t="shared" si="36"/>
        <v>6.3889686871588625</v>
      </c>
      <c r="AD217" s="31">
        <f t="shared" si="37"/>
        <v>4.8530115867088002</v>
      </c>
      <c r="AE217" s="31">
        <f t="shared" si="38"/>
        <v>6.1208465000478789</v>
      </c>
      <c r="AF217" s="31">
        <f t="shared" si="39"/>
        <v>7.0324619362252223</v>
      </c>
      <c r="AG217" s="31">
        <f t="shared" si="40"/>
        <v>7.5457244086948192</v>
      </c>
      <c r="AH217" s="31">
        <f t="shared" si="41"/>
        <v>8.9629416834243028</v>
      </c>
      <c r="AI217" s="31">
        <f t="shared" si="42"/>
        <v>7.8521497653930865</v>
      </c>
      <c r="AJ217" s="31">
        <f t="shared" si="43"/>
        <v>7.8291678636407163</v>
      </c>
      <c r="AK217" s="31">
        <f t="shared" si="44"/>
        <v>7.9364167384851099</v>
      </c>
      <c r="AL217" s="31">
        <f t="shared" si="45"/>
        <v>7.6453126496217561</v>
      </c>
    </row>
    <row r="218" spans="1:38" ht="18.75" customHeight="1" x14ac:dyDescent="0.25">
      <c r="A218" s="13">
        <v>507</v>
      </c>
      <c r="B218" s="5" t="s">
        <v>512</v>
      </c>
      <c r="C218" s="14">
        <v>31900</v>
      </c>
      <c r="D218" s="14"/>
      <c r="E218" s="2"/>
      <c r="F218" s="2" t="s">
        <v>885</v>
      </c>
      <c r="G218" s="2"/>
      <c r="H218" s="35"/>
      <c r="I218" s="36"/>
      <c r="J218" s="37"/>
      <c r="K218" s="2"/>
      <c r="L218" s="2"/>
      <c r="M218" s="38"/>
      <c r="N218" s="38"/>
      <c r="O218" s="38"/>
      <c r="P218" s="39"/>
      <c r="Q218" s="38"/>
      <c r="R218" s="38"/>
      <c r="S218" s="20">
        <v>73559</v>
      </c>
      <c r="T218" s="20">
        <v>64073</v>
      </c>
      <c r="U218" s="20">
        <v>55842</v>
      </c>
      <c r="V218" s="20">
        <v>55715</v>
      </c>
      <c r="W218" s="20">
        <v>249517</v>
      </c>
      <c r="X218" s="20">
        <v>281707</v>
      </c>
      <c r="Y218" s="20">
        <v>265063</v>
      </c>
      <c r="Z218" s="20">
        <v>252021</v>
      </c>
      <c r="AA218" s="20">
        <v>252771</v>
      </c>
      <c r="AB218" s="20">
        <v>183322</v>
      </c>
      <c r="AC218" s="31">
        <f t="shared" si="36"/>
        <v>2.3059247648902823</v>
      </c>
      <c r="AD218" s="31">
        <f t="shared" si="37"/>
        <v>2.0085579937304074</v>
      </c>
      <c r="AE218" s="31">
        <f t="shared" si="38"/>
        <v>1.7505329153605016</v>
      </c>
      <c r="AF218" s="31">
        <f t="shared" si="39"/>
        <v>1.7465517241379311</v>
      </c>
      <c r="AG218" s="31">
        <f t="shared" si="40"/>
        <v>7.8218495297805646</v>
      </c>
      <c r="AH218" s="31">
        <f t="shared" si="41"/>
        <v>8.8309404388714725</v>
      </c>
      <c r="AI218" s="31">
        <f t="shared" si="42"/>
        <v>8.3091849529780557</v>
      </c>
      <c r="AJ218" s="31">
        <f t="shared" si="43"/>
        <v>7.9003448275862072</v>
      </c>
      <c r="AK218" s="31">
        <f t="shared" si="44"/>
        <v>7.9238557993730412</v>
      </c>
      <c r="AL218" s="31">
        <f t="shared" si="45"/>
        <v>5.7467711598746085</v>
      </c>
    </row>
    <row r="219" spans="1:38" ht="18.75" customHeight="1" x14ac:dyDescent="0.25">
      <c r="A219" s="17">
        <v>290</v>
      </c>
      <c r="B219" s="3" t="s">
        <v>440</v>
      </c>
      <c r="C219" s="16">
        <v>7042</v>
      </c>
      <c r="D219" s="16"/>
      <c r="E219" s="3"/>
      <c r="F219" s="2" t="s">
        <v>885</v>
      </c>
      <c r="G219" s="3"/>
      <c r="H219" s="32"/>
      <c r="I219" s="33"/>
      <c r="K219" s="3"/>
      <c r="L219" s="3"/>
      <c r="M219" s="18"/>
      <c r="N219" s="18"/>
      <c r="O219" s="18"/>
      <c r="P219" s="111"/>
      <c r="Q219" s="18"/>
      <c r="R219" s="18"/>
      <c r="S219" s="20">
        <v>53244</v>
      </c>
      <c r="T219" s="20">
        <v>52331</v>
      </c>
      <c r="U219" s="20">
        <v>46149</v>
      </c>
      <c r="V219" s="20">
        <v>53424</v>
      </c>
      <c r="W219" s="20">
        <v>54023</v>
      </c>
      <c r="X219" s="20">
        <v>49213</v>
      </c>
      <c r="Y219" s="20">
        <v>53981</v>
      </c>
      <c r="Z219" s="20">
        <v>59246</v>
      </c>
      <c r="AA219" s="20">
        <v>55600</v>
      </c>
      <c r="AB219" s="20">
        <v>41149</v>
      </c>
      <c r="AC219" s="31">
        <f t="shared" si="36"/>
        <v>7.560920193126953</v>
      </c>
      <c r="AD219" s="31">
        <f t="shared" si="37"/>
        <v>7.4312695257029251</v>
      </c>
      <c r="AE219" s="31">
        <f t="shared" si="38"/>
        <v>6.5533939221811988</v>
      </c>
      <c r="AF219" s="31">
        <f t="shared" si="39"/>
        <v>7.5864811133200796</v>
      </c>
      <c r="AG219" s="31">
        <f t="shared" si="40"/>
        <v>7.6715421755183186</v>
      </c>
      <c r="AH219" s="31">
        <f t="shared" si="41"/>
        <v>6.9884975859130929</v>
      </c>
      <c r="AI219" s="31">
        <f t="shared" si="42"/>
        <v>7.6655779608065888</v>
      </c>
      <c r="AJ219" s="31">
        <f t="shared" si="43"/>
        <v>8.4132348764555527</v>
      </c>
      <c r="AK219" s="31">
        <f t="shared" si="44"/>
        <v>7.895484237432548</v>
      </c>
      <c r="AL219" s="31">
        <f t="shared" si="45"/>
        <v>5.843368361261005</v>
      </c>
    </row>
    <row r="220" spans="1:38" ht="18.75" customHeight="1" x14ac:dyDescent="0.25">
      <c r="A220" s="17">
        <v>130</v>
      </c>
      <c r="B220" s="3" t="s">
        <v>359</v>
      </c>
      <c r="C220" s="16">
        <v>27738</v>
      </c>
      <c r="D220" s="16"/>
      <c r="E220" s="3"/>
      <c r="F220" s="2" t="s">
        <v>885</v>
      </c>
      <c r="G220" s="3"/>
      <c r="H220" s="32"/>
      <c r="I220" s="33"/>
      <c r="K220" s="3"/>
      <c r="L220" s="3"/>
      <c r="M220" s="18"/>
      <c r="N220" s="18"/>
      <c r="O220" s="18"/>
      <c r="P220" s="111"/>
      <c r="Q220" s="18"/>
      <c r="R220" s="18"/>
      <c r="S220" s="20">
        <v>334880</v>
      </c>
      <c r="T220" s="20">
        <v>307520</v>
      </c>
      <c r="U220" s="20">
        <v>289920</v>
      </c>
      <c r="V220" s="20">
        <v>312160</v>
      </c>
      <c r="W220" s="20">
        <v>257920</v>
      </c>
      <c r="X220" s="20">
        <v>242720</v>
      </c>
      <c r="Y220" s="20">
        <v>241760</v>
      </c>
      <c r="Z220" s="20">
        <v>231040</v>
      </c>
      <c r="AA220" s="20">
        <v>216000</v>
      </c>
      <c r="AB220" s="20">
        <v>180000</v>
      </c>
      <c r="AC220" s="31">
        <f t="shared" si="36"/>
        <v>12.072968490878939</v>
      </c>
      <c r="AD220" s="31">
        <f t="shared" si="37"/>
        <v>11.086596005479848</v>
      </c>
      <c r="AE220" s="31">
        <f t="shared" si="38"/>
        <v>10.45208738914125</v>
      </c>
      <c r="AF220" s="31">
        <f t="shared" si="39"/>
        <v>11.253875549787296</v>
      </c>
      <c r="AG220" s="31">
        <f t="shared" si="40"/>
        <v>9.2984353594347109</v>
      </c>
      <c r="AH220" s="31">
        <f t="shared" si="41"/>
        <v>8.7504506453241042</v>
      </c>
      <c r="AI220" s="31">
        <f t="shared" si="42"/>
        <v>8.7158410844329079</v>
      </c>
      <c r="AJ220" s="31">
        <f t="shared" si="43"/>
        <v>8.3293676544812172</v>
      </c>
      <c r="AK220" s="31">
        <f t="shared" si="44"/>
        <v>7.7871512005191432</v>
      </c>
      <c r="AL220" s="31">
        <f t="shared" si="45"/>
        <v>6.4892926670992859</v>
      </c>
    </row>
    <row r="221" spans="1:38" ht="18.75" customHeight="1" x14ac:dyDescent="0.25">
      <c r="A221" s="17">
        <v>842</v>
      </c>
      <c r="B221" s="3" t="s">
        <v>275</v>
      </c>
      <c r="C221" s="16">
        <v>13216</v>
      </c>
      <c r="D221" s="16"/>
      <c r="E221" s="3">
        <v>300</v>
      </c>
      <c r="F221" s="3" t="str">
        <f>IF(E221&gt;=2000,"LARGE",IF(E221&gt;=1000,"MEDIUM",IF(E221&gt;0, "SMALL", "UNKNOWN")))</f>
        <v>SMALL</v>
      </c>
      <c r="G221" s="3"/>
      <c r="H221" s="32">
        <f>E221*'[1]Estimates for kW-kWh'!$E$4</f>
        <v>118.10012285012286</v>
      </c>
      <c r="I221" s="33">
        <f>H221*'[1]Estimates for kW-kWh'!$H$4</f>
        <v>15.19482983304127</v>
      </c>
      <c r="J221" s="34">
        <f>H221*'[1]Estimates for kW-kWh'!$I$4</f>
        <v>19788.042270335714</v>
      </c>
      <c r="K221" s="3"/>
      <c r="L221" s="3"/>
      <c r="M221" s="18" t="s">
        <v>276</v>
      </c>
      <c r="N221" s="18"/>
      <c r="O221" s="18"/>
      <c r="P221" s="111"/>
      <c r="Q221" s="18"/>
      <c r="R221" s="18"/>
      <c r="S221" s="21">
        <v>104440</v>
      </c>
      <c r="T221" s="21">
        <v>93360</v>
      </c>
      <c r="U221" s="21">
        <v>74400</v>
      </c>
      <c r="V221" s="21">
        <v>73160</v>
      </c>
      <c r="W221" s="21">
        <v>115440</v>
      </c>
      <c r="X221" s="21">
        <v>174880</v>
      </c>
      <c r="Y221" s="21">
        <v>127440</v>
      </c>
      <c r="Z221" s="21">
        <v>108480</v>
      </c>
      <c r="AA221" s="21">
        <v>102640</v>
      </c>
      <c r="AB221" s="21">
        <v>75880</v>
      </c>
      <c r="AC221" s="31">
        <f t="shared" si="36"/>
        <v>7.9025423728813555</v>
      </c>
      <c r="AD221" s="31">
        <f t="shared" si="37"/>
        <v>7.0641646489104115</v>
      </c>
      <c r="AE221" s="31">
        <f t="shared" si="38"/>
        <v>5.6295399515738502</v>
      </c>
      <c r="AF221" s="31">
        <f t="shared" si="39"/>
        <v>5.5357142857142856</v>
      </c>
      <c r="AG221" s="31">
        <f t="shared" si="40"/>
        <v>8.7348668280871671</v>
      </c>
      <c r="AH221" s="31">
        <f t="shared" si="41"/>
        <v>13.232445520581114</v>
      </c>
      <c r="AI221" s="31">
        <f t="shared" si="42"/>
        <v>9.6428571428571423</v>
      </c>
      <c r="AJ221" s="31">
        <f t="shared" si="43"/>
        <v>8.2082324455205811</v>
      </c>
      <c r="AK221" s="31">
        <f t="shared" si="44"/>
        <v>7.7663438256658592</v>
      </c>
      <c r="AL221" s="31">
        <f t="shared" si="45"/>
        <v>5.7415254237288131</v>
      </c>
    </row>
    <row r="222" spans="1:38" ht="18.75" customHeight="1" x14ac:dyDescent="0.25">
      <c r="A222" s="17">
        <v>842</v>
      </c>
      <c r="B222" s="3" t="s">
        <v>275</v>
      </c>
      <c r="C222" s="16">
        <v>13216</v>
      </c>
      <c r="D222" s="16"/>
      <c r="E222" s="3"/>
      <c r="F222" s="2" t="s">
        <v>885</v>
      </c>
      <c r="G222" s="3"/>
      <c r="H222" s="32"/>
      <c r="I222" s="33"/>
      <c r="K222" s="3"/>
      <c r="L222" s="3"/>
      <c r="M222" s="18"/>
      <c r="N222" s="18"/>
      <c r="O222" s="18"/>
      <c r="P222" s="111"/>
      <c r="Q222" s="18"/>
      <c r="R222" s="18"/>
      <c r="S222" s="20">
        <v>104440</v>
      </c>
      <c r="T222" s="20">
        <v>93360</v>
      </c>
      <c r="U222" s="20">
        <v>74400</v>
      </c>
      <c r="V222" s="20">
        <v>73160</v>
      </c>
      <c r="W222" s="20">
        <v>115440</v>
      </c>
      <c r="X222" s="20">
        <v>174880</v>
      </c>
      <c r="Y222" s="20">
        <v>127440</v>
      </c>
      <c r="Z222" s="20">
        <v>108480</v>
      </c>
      <c r="AA222" s="20">
        <v>102640</v>
      </c>
      <c r="AB222" s="20">
        <v>75880</v>
      </c>
      <c r="AC222" s="31">
        <f t="shared" si="36"/>
        <v>7.9025423728813555</v>
      </c>
      <c r="AD222" s="31">
        <f t="shared" si="37"/>
        <v>7.0641646489104115</v>
      </c>
      <c r="AE222" s="31">
        <f t="shared" si="38"/>
        <v>5.6295399515738502</v>
      </c>
      <c r="AF222" s="31">
        <f t="shared" si="39"/>
        <v>5.5357142857142856</v>
      </c>
      <c r="AG222" s="31">
        <f t="shared" si="40"/>
        <v>8.7348668280871671</v>
      </c>
      <c r="AH222" s="31">
        <f t="shared" si="41"/>
        <v>13.232445520581114</v>
      </c>
      <c r="AI222" s="31">
        <f t="shared" si="42"/>
        <v>9.6428571428571423</v>
      </c>
      <c r="AJ222" s="31">
        <f t="shared" si="43"/>
        <v>8.2082324455205811</v>
      </c>
      <c r="AK222" s="31">
        <f t="shared" si="44"/>
        <v>7.7663438256658592</v>
      </c>
      <c r="AL222" s="31">
        <f t="shared" si="45"/>
        <v>5.7415254237288131</v>
      </c>
    </row>
    <row r="223" spans="1:38" ht="18.75" customHeight="1" x14ac:dyDescent="0.25">
      <c r="A223" s="17">
        <v>268</v>
      </c>
      <c r="B223" s="3" t="s">
        <v>428</v>
      </c>
      <c r="C223" s="16">
        <v>7592</v>
      </c>
      <c r="D223" s="16"/>
      <c r="E223" s="3"/>
      <c r="F223" s="2" t="s">
        <v>885</v>
      </c>
      <c r="G223" s="3"/>
      <c r="H223" s="32"/>
      <c r="I223" s="33"/>
      <c r="K223" s="3"/>
      <c r="L223" s="3"/>
      <c r="M223" s="18"/>
      <c r="N223" s="18"/>
      <c r="O223" s="18"/>
      <c r="P223" s="111"/>
      <c r="Q223" s="18"/>
      <c r="R223" s="18"/>
      <c r="S223" s="20">
        <v>52224</v>
      </c>
      <c r="T223" s="20">
        <v>49708</v>
      </c>
      <c r="U223" s="20">
        <v>53643</v>
      </c>
      <c r="V223" s="20">
        <v>53842</v>
      </c>
      <c r="W223" s="20">
        <v>59736</v>
      </c>
      <c r="X223" s="20">
        <v>64868</v>
      </c>
      <c r="Y223" s="20">
        <v>54960</v>
      </c>
      <c r="Z223" s="20">
        <v>54940</v>
      </c>
      <c r="AA223" s="20">
        <v>58603</v>
      </c>
      <c r="AB223" s="20">
        <v>49031</v>
      </c>
      <c r="AC223" s="31">
        <f t="shared" si="36"/>
        <v>6.87881981032666</v>
      </c>
      <c r="AD223" s="31">
        <f t="shared" si="37"/>
        <v>6.5474183350895681</v>
      </c>
      <c r="AE223" s="31">
        <f t="shared" si="38"/>
        <v>7.0657270811380402</v>
      </c>
      <c r="AF223" s="31">
        <f t="shared" si="39"/>
        <v>7.0919388830347732</v>
      </c>
      <c r="AG223" s="31">
        <f t="shared" si="40"/>
        <v>7.8682824025289779</v>
      </c>
      <c r="AH223" s="31">
        <f t="shared" si="41"/>
        <v>8.5442571127502642</v>
      </c>
      <c r="AI223" s="31">
        <f t="shared" si="42"/>
        <v>7.2391991570073762</v>
      </c>
      <c r="AJ223" s="31">
        <f t="shared" si="43"/>
        <v>7.2365648050579559</v>
      </c>
      <c r="AK223" s="31">
        <f t="shared" si="44"/>
        <v>7.7190463645943099</v>
      </c>
      <c r="AL223" s="31">
        <f t="shared" si="45"/>
        <v>6.4582455216016861</v>
      </c>
    </row>
    <row r="224" spans="1:38" ht="18.75" customHeight="1" x14ac:dyDescent="0.25">
      <c r="A224" s="17">
        <v>31</v>
      </c>
      <c r="B224" s="3" t="s">
        <v>331</v>
      </c>
      <c r="C224" s="16">
        <v>5863</v>
      </c>
      <c r="D224" s="16"/>
      <c r="E224" s="3"/>
      <c r="F224" s="2" t="s">
        <v>885</v>
      </c>
      <c r="G224" s="3"/>
      <c r="H224" s="32"/>
      <c r="I224" s="33"/>
      <c r="K224" s="3"/>
      <c r="L224" s="3"/>
      <c r="M224" s="18"/>
      <c r="N224" s="18"/>
      <c r="O224" s="18"/>
      <c r="P224" s="111"/>
      <c r="Q224" s="18"/>
      <c r="R224" s="18"/>
      <c r="S224" s="20">
        <v>55840</v>
      </c>
      <c r="T224" s="20">
        <v>68160</v>
      </c>
      <c r="U224" s="20">
        <v>56960</v>
      </c>
      <c r="V224" s="20">
        <v>54880</v>
      </c>
      <c r="W224" s="20">
        <v>62000</v>
      </c>
      <c r="X224" s="20">
        <v>64640</v>
      </c>
      <c r="Y224" s="20">
        <v>65360</v>
      </c>
      <c r="Z224" s="20">
        <v>66000</v>
      </c>
      <c r="AA224" s="20">
        <v>44880</v>
      </c>
      <c r="AB224" s="20">
        <v>37760</v>
      </c>
      <c r="AC224" s="31">
        <f t="shared" si="36"/>
        <v>9.5241344021831829</v>
      </c>
      <c r="AD224" s="31">
        <f t="shared" si="37"/>
        <v>11.625447723008699</v>
      </c>
      <c r="AE224" s="31">
        <f t="shared" si="38"/>
        <v>9.7151628858945926</v>
      </c>
      <c r="AF224" s="31">
        <f t="shared" si="39"/>
        <v>9.3603957018591171</v>
      </c>
      <c r="AG224" s="31">
        <f t="shared" si="40"/>
        <v>10.57479106259594</v>
      </c>
      <c r="AH224" s="31">
        <f t="shared" si="41"/>
        <v>11.025072488487123</v>
      </c>
      <c r="AI224" s="31">
        <f t="shared" si="42"/>
        <v>11.147876513730171</v>
      </c>
      <c r="AJ224" s="31">
        <f t="shared" si="43"/>
        <v>11.257035647279549</v>
      </c>
      <c r="AK224" s="31">
        <f t="shared" si="44"/>
        <v>7.6547842401500938</v>
      </c>
      <c r="AL224" s="31">
        <f t="shared" si="45"/>
        <v>6.4403888794132698</v>
      </c>
    </row>
    <row r="225" spans="1:38" ht="18.75" customHeight="1" x14ac:dyDescent="0.25">
      <c r="A225" s="24">
        <v>170</v>
      </c>
      <c r="B225" s="2" t="s">
        <v>288</v>
      </c>
      <c r="C225" s="26">
        <v>40890</v>
      </c>
      <c r="D225" s="26"/>
      <c r="E225" s="2">
        <v>200</v>
      </c>
      <c r="F225" s="2" t="str">
        <f>IF(E225&gt;=2000,"LARGE",IF(E225&gt;=1000,"MEDIUM",IF(E225&gt;0, "SMALL", "UNKNOWN")))</f>
        <v>SMALL</v>
      </c>
      <c r="G225" s="2"/>
      <c r="H225" s="35">
        <f>E225*'[1]Estimates for kW-kWh'!$E$4</f>
        <v>78.733415233415244</v>
      </c>
      <c r="I225" s="36">
        <f>H225*'[1]Estimates for kW-kWh'!$H$4</f>
        <v>10.129886555360848</v>
      </c>
      <c r="J225" s="37">
        <f>H225*'[1]Estimates for kW-kWh'!$I$4</f>
        <v>13192.028180223811</v>
      </c>
      <c r="K225" s="2"/>
      <c r="L225" s="2"/>
      <c r="M225" s="38" t="s">
        <v>18</v>
      </c>
      <c r="N225" s="38"/>
      <c r="O225" s="38"/>
      <c r="P225" s="39"/>
      <c r="Q225" s="38"/>
      <c r="R225" s="38"/>
      <c r="S225" s="21">
        <v>569952</v>
      </c>
      <c r="T225" s="21">
        <v>614120</v>
      </c>
      <c r="U225" s="21">
        <v>540376</v>
      </c>
      <c r="V225" s="21">
        <v>498432</v>
      </c>
      <c r="W225" s="21">
        <v>459204</v>
      </c>
      <c r="X225" s="21">
        <v>373718</v>
      </c>
      <c r="Y225" s="21">
        <v>353598</v>
      </c>
      <c r="Z225" s="21">
        <v>368015</v>
      </c>
      <c r="AA225" s="21">
        <v>312674</v>
      </c>
      <c r="AB225" s="21">
        <v>206192</v>
      </c>
      <c r="AC225" s="31">
        <f t="shared" si="36"/>
        <v>13.938664710198092</v>
      </c>
      <c r="AD225" s="31">
        <f t="shared" si="37"/>
        <v>15.018831010026901</v>
      </c>
      <c r="AE225" s="31">
        <f t="shared" si="38"/>
        <v>13.215358278307654</v>
      </c>
      <c r="AF225" s="31">
        <f t="shared" si="39"/>
        <v>12.189581804842259</v>
      </c>
      <c r="AG225" s="31">
        <f t="shared" si="40"/>
        <v>11.230227439471754</v>
      </c>
      <c r="AH225" s="31">
        <f t="shared" si="41"/>
        <v>9.139594032770848</v>
      </c>
      <c r="AI225" s="31">
        <f t="shared" si="42"/>
        <v>8.6475421863536308</v>
      </c>
      <c r="AJ225" s="31">
        <f t="shared" si="43"/>
        <v>9.0001222792858897</v>
      </c>
      <c r="AK225" s="31">
        <f t="shared" si="44"/>
        <v>7.6467106872095867</v>
      </c>
      <c r="AL225" s="31">
        <f t="shared" si="45"/>
        <v>5.0426021032037172</v>
      </c>
    </row>
    <row r="226" spans="1:38" ht="18.75" customHeight="1" x14ac:dyDescent="0.25">
      <c r="A226" s="17">
        <v>74</v>
      </c>
      <c r="B226" s="3" t="s">
        <v>304</v>
      </c>
      <c r="C226" s="16">
        <v>13526</v>
      </c>
      <c r="D226" s="16"/>
      <c r="E226" s="3">
        <v>100</v>
      </c>
      <c r="F226" s="3" t="str">
        <f>IF(E226&gt;=2000,"LARGE",IF(E226&gt;=1000,"MEDIUM",IF(E226&gt;0, "SMALL", "UNKNOWN")))</f>
        <v>SMALL</v>
      </c>
      <c r="G226" s="3"/>
      <c r="H226" s="32">
        <f>E226*'[1]Estimates for kW-kWh'!$E$4</f>
        <v>39.366707616707622</v>
      </c>
      <c r="I226" s="33">
        <f>H226*'[1]Estimates for kW-kWh'!$H$4</f>
        <v>5.064943277680424</v>
      </c>
      <c r="J226" s="34">
        <f>H226*'[1]Estimates for kW-kWh'!$I$4</f>
        <v>6596.0140901119057</v>
      </c>
      <c r="K226" s="3"/>
      <c r="L226" s="3"/>
      <c r="M226" s="18" t="s">
        <v>305</v>
      </c>
      <c r="N226" s="18"/>
      <c r="O226" s="18"/>
      <c r="P226" s="111"/>
      <c r="Q226" s="18"/>
      <c r="R226" s="18"/>
      <c r="S226" s="20">
        <v>223000</v>
      </c>
      <c r="T226" s="20">
        <v>205100</v>
      </c>
      <c r="U226" s="20">
        <v>186200</v>
      </c>
      <c r="V226" s="20">
        <v>171500</v>
      </c>
      <c r="W226" s="20">
        <v>164000</v>
      </c>
      <c r="X226" s="20">
        <v>153600</v>
      </c>
      <c r="Y226" s="20">
        <v>146000</v>
      </c>
      <c r="Z226" s="20">
        <v>118900</v>
      </c>
      <c r="AA226" s="20">
        <v>103300</v>
      </c>
      <c r="AB226" s="20">
        <v>80500</v>
      </c>
      <c r="AC226" s="31">
        <f t="shared" si="36"/>
        <v>16.486766228005322</v>
      </c>
      <c r="AD226" s="31">
        <f t="shared" si="37"/>
        <v>15.163389028537631</v>
      </c>
      <c r="AE226" s="31">
        <f t="shared" si="38"/>
        <v>13.766080141948839</v>
      </c>
      <c r="AF226" s="31">
        <f t="shared" si="39"/>
        <v>12.679284341268668</v>
      </c>
      <c r="AG226" s="31">
        <f t="shared" si="40"/>
        <v>12.124796687860417</v>
      </c>
      <c r="AH226" s="31">
        <f t="shared" si="41"/>
        <v>11.355907141800976</v>
      </c>
      <c r="AI226" s="31">
        <f t="shared" si="42"/>
        <v>10.794026319680615</v>
      </c>
      <c r="AJ226" s="31">
        <f t="shared" si="43"/>
        <v>8.7904775986988017</v>
      </c>
      <c r="AK226" s="31">
        <f t="shared" si="44"/>
        <v>7.6371432796096403</v>
      </c>
      <c r="AL226" s="31">
        <f t="shared" si="45"/>
        <v>5.9515008132485585</v>
      </c>
    </row>
    <row r="227" spans="1:38" ht="18.75" customHeight="1" x14ac:dyDescent="0.25">
      <c r="A227" s="17">
        <v>295</v>
      </c>
      <c r="B227" s="3" t="s">
        <v>476</v>
      </c>
      <c r="C227" s="16">
        <v>116480</v>
      </c>
      <c r="D227" s="16"/>
      <c r="E227" s="3">
        <v>750</v>
      </c>
      <c r="F227" s="3" t="str">
        <f>IF(E227&gt;=2000,"LARGE",IF(E227&gt;=1000,"MEDIUM",IF(E227&gt;0, "SMALL", "UNKNOWN")))</f>
        <v>SMALL</v>
      </c>
      <c r="G227" s="3" t="s">
        <v>17</v>
      </c>
      <c r="H227" s="32">
        <f>E227*'[1]Estimates for kW-kWh'!$E$4</f>
        <v>295.25030712530713</v>
      </c>
      <c r="I227" s="33">
        <f>H227*'[1]Estimates for kW-kWh'!$H$4</f>
        <v>37.987074582603171</v>
      </c>
      <c r="J227" s="34">
        <f>H227*'[1]Estimates for kW-kWh'!$I$4</f>
        <v>49470.105675839288</v>
      </c>
      <c r="K227" s="3"/>
      <c r="L227" s="3"/>
      <c r="M227" s="18" t="s">
        <v>18</v>
      </c>
      <c r="N227" s="18"/>
      <c r="O227" s="18"/>
      <c r="P227" s="111"/>
      <c r="Q227" s="18"/>
      <c r="R227" s="18"/>
      <c r="S227" s="29" t="s">
        <v>320</v>
      </c>
      <c r="T227" s="29" t="s">
        <v>320</v>
      </c>
      <c r="U227" s="29" t="s">
        <v>320</v>
      </c>
      <c r="V227" s="29" t="s">
        <v>320</v>
      </c>
      <c r="W227" s="29" t="s">
        <v>320</v>
      </c>
      <c r="X227" s="21">
        <v>379040</v>
      </c>
      <c r="Y227" s="21">
        <v>917605</v>
      </c>
      <c r="Z227" s="21">
        <v>900554</v>
      </c>
      <c r="AA227" s="21">
        <v>888410</v>
      </c>
      <c r="AB227" s="21">
        <v>642359</v>
      </c>
      <c r="AC227" s="31" t="e">
        <f t="shared" si="36"/>
        <v>#VALUE!</v>
      </c>
      <c r="AD227" s="31" t="e">
        <f t="shared" si="37"/>
        <v>#VALUE!</v>
      </c>
      <c r="AE227" s="31" t="e">
        <f t="shared" si="38"/>
        <v>#VALUE!</v>
      </c>
      <c r="AF227" s="31" t="e">
        <f t="shared" si="39"/>
        <v>#VALUE!</v>
      </c>
      <c r="AG227" s="31" t="e">
        <f t="shared" si="40"/>
        <v>#VALUE!</v>
      </c>
      <c r="AH227" s="31">
        <f t="shared" si="41"/>
        <v>3.2541208791208791</v>
      </c>
      <c r="AI227" s="31">
        <f t="shared" si="42"/>
        <v>7.8777901785714288</v>
      </c>
      <c r="AJ227" s="31">
        <f t="shared" si="43"/>
        <v>7.7314045329670327</v>
      </c>
      <c r="AK227" s="31">
        <f t="shared" si="44"/>
        <v>7.6271462912087911</v>
      </c>
      <c r="AL227" s="31">
        <f t="shared" si="45"/>
        <v>5.5147578983516485</v>
      </c>
    </row>
    <row r="228" spans="1:38" ht="18.75" customHeight="1" x14ac:dyDescent="0.25">
      <c r="A228" s="17">
        <v>243</v>
      </c>
      <c r="B228" s="3" t="s">
        <v>264</v>
      </c>
      <c r="C228" s="16">
        <v>7613</v>
      </c>
      <c r="D228" s="16"/>
      <c r="E228" s="3">
        <v>350</v>
      </c>
      <c r="F228" s="3" t="str">
        <f>IF(E228&gt;=2000,"LARGE",IF(E228&gt;=1000,"MEDIUM",IF(E228&gt;0, "SMALL", "UNKNOWN")))</f>
        <v>SMALL</v>
      </c>
      <c r="G228" s="3"/>
      <c r="H228" s="32">
        <f>E228*'[1]Estimates for kW-kWh'!$E$4</f>
        <v>137.78347665847667</v>
      </c>
      <c r="I228" s="33">
        <f>H228*'[1]Estimates for kW-kWh'!$H$4</f>
        <v>17.727301471881482</v>
      </c>
      <c r="J228" s="34">
        <f>H228*'[1]Estimates for kW-kWh'!$I$4</f>
        <v>23086.049315391669</v>
      </c>
      <c r="K228" s="3"/>
      <c r="L228" s="3"/>
      <c r="M228" s="18" t="s">
        <v>265</v>
      </c>
      <c r="N228" s="18"/>
      <c r="O228" s="18"/>
      <c r="P228" s="111"/>
      <c r="Q228" s="18"/>
      <c r="R228" s="18"/>
      <c r="S228" s="21">
        <v>97920</v>
      </c>
      <c r="T228" s="21">
        <v>57360</v>
      </c>
      <c r="U228" s="21">
        <v>73760</v>
      </c>
      <c r="V228" s="21">
        <v>89360</v>
      </c>
      <c r="W228" s="21">
        <v>97520</v>
      </c>
      <c r="X228" s="21">
        <v>65040</v>
      </c>
      <c r="Y228" s="21">
        <v>67200</v>
      </c>
      <c r="Z228" s="21">
        <v>62240</v>
      </c>
      <c r="AA228" s="21">
        <v>57680</v>
      </c>
      <c r="AB228" s="21">
        <v>41120</v>
      </c>
      <c r="AC228" s="31">
        <f t="shared" si="36"/>
        <v>12.862209378694338</v>
      </c>
      <c r="AD228" s="31">
        <f t="shared" si="37"/>
        <v>7.5344804938920271</v>
      </c>
      <c r="AE228" s="31">
        <f t="shared" si="38"/>
        <v>9.6886903980034145</v>
      </c>
      <c r="AF228" s="31">
        <f t="shared" si="39"/>
        <v>11.73781689215815</v>
      </c>
      <c r="AG228" s="31">
        <f t="shared" si="40"/>
        <v>12.809667673716012</v>
      </c>
      <c r="AH228" s="31">
        <f t="shared" si="41"/>
        <v>8.5432812294758964</v>
      </c>
      <c r="AI228" s="31">
        <f t="shared" si="42"/>
        <v>8.8270064363588592</v>
      </c>
      <c r="AJ228" s="31">
        <f t="shared" si="43"/>
        <v>8.1754892946276101</v>
      </c>
      <c r="AK228" s="31">
        <f t="shared" si="44"/>
        <v>7.576513857874688</v>
      </c>
      <c r="AL228" s="31">
        <f t="shared" si="45"/>
        <v>5.4012872717719693</v>
      </c>
    </row>
    <row r="229" spans="1:38" ht="18.75" customHeight="1" x14ac:dyDescent="0.25">
      <c r="A229" s="13">
        <v>568</v>
      </c>
      <c r="B229" s="5" t="s">
        <v>537</v>
      </c>
      <c r="C229" s="14">
        <v>2119</v>
      </c>
      <c r="D229" s="14"/>
      <c r="E229" s="3"/>
      <c r="F229" s="2" t="s">
        <v>885</v>
      </c>
      <c r="G229" s="3"/>
      <c r="H229" s="32"/>
      <c r="I229" s="33"/>
      <c r="K229" s="3"/>
      <c r="L229" s="3"/>
      <c r="M229" s="18"/>
      <c r="N229" s="18"/>
      <c r="O229" s="18"/>
      <c r="P229" s="111"/>
      <c r="Q229" s="18"/>
      <c r="R229" s="18"/>
      <c r="S229" s="20">
        <v>15208</v>
      </c>
      <c r="T229" s="20">
        <v>12008</v>
      </c>
      <c r="U229" s="20">
        <v>11343</v>
      </c>
      <c r="V229" s="20">
        <v>15053</v>
      </c>
      <c r="W229" s="20">
        <v>16834</v>
      </c>
      <c r="X229" s="20">
        <v>17019</v>
      </c>
      <c r="Y229" s="20">
        <v>15471</v>
      </c>
      <c r="Z229" s="20">
        <v>15694</v>
      </c>
      <c r="AA229" s="20">
        <v>16049</v>
      </c>
      <c r="AB229" s="20">
        <v>12246</v>
      </c>
      <c r="AC229" s="31">
        <f t="shared" si="36"/>
        <v>7.1769702689948085</v>
      </c>
      <c r="AD229" s="31">
        <f t="shared" si="37"/>
        <v>5.6668239735724395</v>
      </c>
      <c r="AE229" s="31">
        <f t="shared" si="38"/>
        <v>5.3529966965549791</v>
      </c>
      <c r="AF229" s="31">
        <f t="shared" si="39"/>
        <v>7.1038225578102878</v>
      </c>
      <c r="AG229" s="31">
        <f t="shared" si="40"/>
        <v>7.9443133553563001</v>
      </c>
      <c r="AH229" s="31">
        <f t="shared" si="41"/>
        <v>8.031618688060405</v>
      </c>
      <c r="AI229" s="31">
        <f t="shared" si="42"/>
        <v>7.3010854176498352</v>
      </c>
      <c r="AJ229" s="31">
        <f t="shared" si="43"/>
        <v>7.4063237376120812</v>
      </c>
      <c r="AK229" s="31">
        <f t="shared" si="44"/>
        <v>7.5738555922605002</v>
      </c>
      <c r="AL229" s="31">
        <f t="shared" si="45"/>
        <v>5.7791411042944789</v>
      </c>
    </row>
    <row r="230" spans="1:38" ht="18.75" customHeight="1" x14ac:dyDescent="0.25">
      <c r="A230" s="17">
        <v>296</v>
      </c>
      <c r="B230" s="3" t="s">
        <v>477</v>
      </c>
      <c r="C230" s="16">
        <v>115812</v>
      </c>
      <c r="D230" s="16"/>
      <c r="E230" s="3">
        <v>750</v>
      </c>
      <c r="F230" s="3" t="str">
        <f>IF(E230&gt;=2000,"LARGE",IF(E230&gt;=1000,"MEDIUM",IF(E230&gt;0, "SMALL", "UNKNOWN")))</f>
        <v>SMALL</v>
      </c>
      <c r="G230" s="3" t="s">
        <v>17</v>
      </c>
      <c r="H230" s="32">
        <f>E230*'[1]Estimates for kW-kWh'!$E$4</f>
        <v>295.25030712530713</v>
      </c>
      <c r="I230" s="33">
        <f>H230*'[1]Estimates for kW-kWh'!$H$4</f>
        <v>37.987074582603171</v>
      </c>
      <c r="J230" s="34">
        <f>H230*'[1]Estimates for kW-kWh'!$I$4</f>
        <v>49470.105675839288</v>
      </c>
      <c r="K230" s="3"/>
      <c r="L230" s="3"/>
      <c r="M230" s="18" t="s">
        <v>18</v>
      </c>
      <c r="N230" s="18"/>
      <c r="O230" s="18"/>
      <c r="P230" s="111"/>
      <c r="Q230" s="18"/>
      <c r="R230" s="18"/>
      <c r="S230" s="29" t="s">
        <v>320</v>
      </c>
      <c r="T230" s="29" t="s">
        <v>320</v>
      </c>
      <c r="U230" s="29" t="s">
        <v>320</v>
      </c>
      <c r="V230" s="29" t="s">
        <v>320</v>
      </c>
      <c r="W230" s="29" t="s">
        <v>320</v>
      </c>
      <c r="X230" s="21">
        <v>793760</v>
      </c>
      <c r="Y230" s="21">
        <v>865777</v>
      </c>
      <c r="Z230" s="21">
        <v>871857</v>
      </c>
      <c r="AA230" s="21">
        <v>869990</v>
      </c>
      <c r="AB230" s="21">
        <v>628472</v>
      </c>
      <c r="AC230" s="31" t="e">
        <f t="shared" si="36"/>
        <v>#VALUE!</v>
      </c>
      <c r="AD230" s="31" t="e">
        <f t="shared" si="37"/>
        <v>#VALUE!</v>
      </c>
      <c r="AE230" s="31" t="e">
        <f t="shared" si="38"/>
        <v>#VALUE!</v>
      </c>
      <c r="AF230" s="31" t="e">
        <f t="shared" si="39"/>
        <v>#VALUE!</v>
      </c>
      <c r="AG230" s="31" t="e">
        <f t="shared" si="40"/>
        <v>#VALUE!</v>
      </c>
      <c r="AH230" s="31">
        <f t="shared" si="41"/>
        <v>6.8538666114046904</v>
      </c>
      <c r="AI230" s="31">
        <f t="shared" si="42"/>
        <v>7.4757106344765658</v>
      </c>
      <c r="AJ230" s="31">
        <f t="shared" si="43"/>
        <v>7.5282095119676722</v>
      </c>
      <c r="AK230" s="31">
        <f t="shared" si="44"/>
        <v>7.5120885573170311</v>
      </c>
      <c r="AL230" s="31">
        <f t="shared" si="45"/>
        <v>5.4266569958208128</v>
      </c>
    </row>
    <row r="231" spans="1:38" ht="18.75" customHeight="1" x14ac:dyDescent="0.25">
      <c r="A231" s="17">
        <v>272</v>
      </c>
      <c r="B231" s="3" t="s">
        <v>222</v>
      </c>
      <c r="C231" s="16">
        <v>112616</v>
      </c>
      <c r="D231" s="16"/>
      <c r="E231" s="3">
        <v>600</v>
      </c>
      <c r="F231" s="3" t="str">
        <f>IF(E231&gt;=2000,"LARGE",IF(E231&gt;=1000,"MEDIUM",IF(E231&gt;0, "SMALL", "UNKNOWN")))</f>
        <v>SMALL</v>
      </c>
      <c r="G231" s="3"/>
      <c r="H231" s="32">
        <f>E231*'[1]Estimates for kW-kWh'!$E$4</f>
        <v>236.20024570024572</v>
      </c>
      <c r="I231" s="33">
        <f>H231*'[1]Estimates for kW-kWh'!$H$4</f>
        <v>30.38965966608254</v>
      </c>
      <c r="J231" s="34">
        <f>H231*'[1]Estimates for kW-kWh'!$I$4</f>
        <v>39576.084540671429</v>
      </c>
      <c r="K231" s="3"/>
      <c r="L231" s="3"/>
      <c r="M231" s="18" t="s">
        <v>18</v>
      </c>
      <c r="N231" s="18"/>
      <c r="O231" s="18"/>
      <c r="P231" s="111"/>
      <c r="Q231" s="18"/>
      <c r="R231" s="18"/>
      <c r="S231" s="29" t="s">
        <v>320</v>
      </c>
      <c r="T231" s="29" t="s">
        <v>320</v>
      </c>
      <c r="U231" s="29" t="s">
        <v>320</v>
      </c>
      <c r="V231" s="29" t="s">
        <v>320</v>
      </c>
      <c r="W231" s="29" t="s">
        <v>320</v>
      </c>
      <c r="X231" s="21">
        <v>573520</v>
      </c>
      <c r="Y231" s="21">
        <v>865718</v>
      </c>
      <c r="Z231" s="21">
        <v>826760</v>
      </c>
      <c r="AA231" s="21">
        <v>837513.78</v>
      </c>
      <c r="AB231" s="21">
        <v>628945</v>
      </c>
      <c r="AC231" s="31" t="e">
        <f t="shared" si="36"/>
        <v>#VALUE!</v>
      </c>
      <c r="AD231" s="31" t="e">
        <f t="shared" si="37"/>
        <v>#VALUE!</v>
      </c>
      <c r="AE231" s="31" t="e">
        <f t="shared" si="38"/>
        <v>#VALUE!</v>
      </c>
      <c r="AF231" s="31" t="e">
        <f t="shared" si="39"/>
        <v>#VALUE!</v>
      </c>
      <c r="AG231" s="31" t="e">
        <f t="shared" si="40"/>
        <v>#VALUE!</v>
      </c>
      <c r="AH231" s="31">
        <f t="shared" si="41"/>
        <v>5.0927044114513036</v>
      </c>
      <c r="AI231" s="31">
        <f t="shared" si="42"/>
        <v>7.6873446046742915</v>
      </c>
      <c r="AJ231" s="31">
        <f t="shared" si="43"/>
        <v>7.3414079704482491</v>
      </c>
      <c r="AK231" s="31">
        <f t="shared" si="44"/>
        <v>7.4368986644881723</v>
      </c>
      <c r="AL231" s="31">
        <f t="shared" si="45"/>
        <v>5.584863607302692</v>
      </c>
    </row>
    <row r="232" spans="1:38" ht="18.75" customHeight="1" x14ac:dyDescent="0.25">
      <c r="A232" s="17">
        <v>1145</v>
      </c>
      <c r="B232" s="3" t="s">
        <v>311</v>
      </c>
      <c r="C232" s="16">
        <v>6932</v>
      </c>
      <c r="D232" s="16"/>
      <c r="E232" s="3">
        <v>100</v>
      </c>
      <c r="F232" s="3" t="str">
        <f>IF(E232&gt;=2000,"LARGE",IF(E232&gt;=1000,"MEDIUM",IF(E232&gt;0, "SMALL", "UNKNOWN")))</f>
        <v>SMALL</v>
      </c>
      <c r="G232" s="3"/>
      <c r="H232" s="32">
        <f>E232*'[1]Estimates for kW-kWh'!$E$4</f>
        <v>39.366707616707622</v>
      </c>
      <c r="I232" s="33">
        <f>H232*'[1]Estimates for kW-kWh'!$H$4</f>
        <v>5.064943277680424</v>
      </c>
      <c r="J232" s="34">
        <f>H232*'[1]Estimates for kW-kWh'!$I$4</f>
        <v>6596.0140901119057</v>
      </c>
      <c r="K232" s="3"/>
      <c r="L232" s="3"/>
      <c r="M232" s="18" t="s">
        <v>241</v>
      </c>
      <c r="N232" s="18"/>
      <c r="O232" s="18"/>
      <c r="P232" s="111"/>
      <c r="Q232" s="18"/>
      <c r="R232" s="18"/>
      <c r="S232" s="20">
        <v>68880</v>
      </c>
      <c r="T232" s="20">
        <v>71760</v>
      </c>
      <c r="U232" s="20">
        <v>74040</v>
      </c>
      <c r="V232" s="20">
        <v>63480</v>
      </c>
      <c r="W232" s="20">
        <v>57240</v>
      </c>
      <c r="X232" s="20">
        <v>58560</v>
      </c>
      <c r="Y232" s="20">
        <v>67200</v>
      </c>
      <c r="Z232" s="20">
        <v>66360</v>
      </c>
      <c r="AA232" s="20">
        <v>50760</v>
      </c>
      <c r="AB232" s="20">
        <v>42360</v>
      </c>
      <c r="AC232" s="31">
        <f t="shared" si="36"/>
        <v>9.9365262550490474</v>
      </c>
      <c r="AD232" s="31">
        <f t="shared" si="37"/>
        <v>10.35199076745528</v>
      </c>
      <c r="AE232" s="31">
        <f t="shared" si="38"/>
        <v>10.680900173110214</v>
      </c>
      <c r="AF232" s="31">
        <f t="shared" si="39"/>
        <v>9.1575302942873638</v>
      </c>
      <c r="AG232" s="31">
        <f t="shared" si="40"/>
        <v>8.2573571840738609</v>
      </c>
      <c r="AH232" s="31">
        <f t="shared" si="41"/>
        <v>8.4477784189267169</v>
      </c>
      <c r="AI232" s="31">
        <f t="shared" si="42"/>
        <v>9.6941719561454125</v>
      </c>
      <c r="AJ232" s="31">
        <f t="shared" si="43"/>
        <v>9.572994806693595</v>
      </c>
      <c r="AK232" s="31">
        <f t="shared" si="44"/>
        <v>7.3225620311598387</v>
      </c>
      <c r="AL232" s="31">
        <f t="shared" si="45"/>
        <v>6.1107905366416615</v>
      </c>
    </row>
    <row r="233" spans="1:38" ht="18.75" customHeight="1" x14ac:dyDescent="0.25">
      <c r="A233" s="17">
        <v>218</v>
      </c>
      <c r="B233" s="3" t="s">
        <v>262</v>
      </c>
      <c r="C233" s="16">
        <v>25258</v>
      </c>
      <c r="D233" s="16"/>
      <c r="E233" s="3">
        <v>350</v>
      </c>
      <c r="F233" s="3" t="str">
        <f>IF(E233&gt;=2000,"LARGE",IF(E233&gt;=1000,"MEDIUM",IF(E233&gt;0, "SMALL", "UNKNOWN")))</f>
        <v>SMALL</v>
      </c>
      <c r="G233" s="3"/>
      <c r="H233" s="32">
        <f>E233*'[1]Estimates for kW-kWh'!$E$4</f>
        <v>137.78347665847667</v>
      </c>
      <c r="I233" s="33">
        <f>H233*'[1]Estimates for kW-kWh'!$H$4</f>
        <v>17.727301471881482</v>
      </c>
      <c r="J233" s="34">
        <f>H233*'[1]Estimates for kW-kWh'!$I$4</f>
        <v>23086.049315391669</v>
      </c>
      <c r="K233" s="3"/>
      <c r="L233" s="3"/>
      <c r="M233" s="18" t="s">
        <v>18</v>
      </c>
      <c r="N233" s="18"/>
      <c r="O233" s="18"/>
      <c r="P233" s="111"/>
      <c r="Q233" s="18"/>
      <c r="R233" s="18"/>
      <c r="S233" s="21">
        <v>269600</v>
      </c>
      <c r="T233" s="21">
        <v>259025</v>
      </c>
      <c r="U233" s="21">
        <v>246300</v>
      </c>
      <c r="V233" s="21">
        <v>236800</v>
      </c>
      <c r="W233" s="21">
        <v>215600</v>
      </c>
      <c r="X233" s="21">
        <v>215300</v>
      </c>
      <c r="Y233" s="21">
        <v>194200</v>
      </c>
      <c r="Z233" s="21">
        <v>179900</v>
      </c>
      <c r="AA233" s="21">
        <v>184700</v>
      </c>
      <c r="AB233" s="21">
        <v>123375</v>
      </c>
      <c r="AC233" s="31">
        <f t="shared" si="36"/>
        <v>10.673845910206667</v>
      </c>
      <c r="AD233" s="31">
        <f t="shared" si="37"/>
        <v>10.255166679863805</v>
      </c>
      <c r="AE233" s="31">
        <f t="shared" si="38"/>
        <v>9.7513659038720402</v>
      </c>
      <c r="AF233" s="31">
        <f t="shared" si="39"/>
        <v>9.3752474463536313</v>
      </c>
      <c r="AG233" s="31">
        <f t="shared" si="40"/>
        <v>8.5359094148388621</v>
      </c>
      <c r="AH233" s="31">
        <f t="shared" si="41"/>
        <v>8.5240319898645982</v>
      </c>
      <c r="AI233" s="31">
        <f t="shared" si="42"/>
        <v>7.6886531000079179</v>
      </c>
      <c r="AJ233" s="31">
        <f t="shared" si="43"/>
        <v>7.1224958429012588</v>
      </c>
      <c r="AK233" s="31">
        <f t="shared" si="44"/>
        <v>7.3125346424895081</v>
      </c>
      <c r="AL233" s="31">
        <f t="shared" si="45"/>
        <v>4.8845910206667194</v>
      </c>
    </row>
    <row r="234" spans="1:38" ht="18.75" customHeight="1" x14ac:dyDescent="0.25">
      <c r="A234" s="17">
        <v>270</v>
      </c>
      <c r="B234" s="3" t="s">
        <v>472</v>
      </c>
      <c r="C234" s="16">
        <v>17945</v>
      </c>
      <c r="D234" s="16"/>
      <c r="E234" s="3"/>
      <c r="F234" s="2" t="s">
        <v>885</v>
      </c>
      <c r="G234" s="3"/>
      <c r="H234" s="32"/>
      <c r="I234" s="33"/>
      <c r="K234" s="3"/>
      <c r="L234" s="3"/>
      <c r="M234" s="18"/>
      <c r="N234" s="18"/>
      <c r="O234" s="18"/>
      <c r="P234" s="111"/>
      <c r="Q234" s="18"/>
      <c r="R234" s="18"/>
      <c r="S234" s="20">
        <v>135040</v>
      </c>
      <c r="T234" s="20">
        <v>142720</v>
      </c>
      <c r="U234" s="20">
        <v>142720</v>
      </c>
      <c r="V234" s="20">
        <v>147520</v>
      </c>
      <c r="W234" s="20">
        <v>140800</v>
      </c>
      <c r="X234" s="20">
        <v>147520</v>
      </c>
      <c r="Y234" s="20">
        <v>144000</v>
      </c>
      <c r="Z234" s="20">
        <v>141760</v>
      </c>
      <c r="AA234" s="20">
        <v>130240</v>
      </c>
      <c r="AB234" s="20">
        <v>98560</v>
      </c>
      <c r="AC234" s="31">
        <f t="shared" si="36"/>
        <v>7.5252159375870713</v>
      </c>
      <c r="AD234" s="31">
        <f t="shared" si="37"/>
        <v>7.9531903037057674</v>
      </c>
      <c r="AE234" s="31">
        <f t="shared" si="38"/>
        <v>7.9531903037057674</v>
      </c>
      <c r="AF234" s="31">
        <f t="shared" si="39"/>
        <v>8.2206742825299521</v>
      </c>
      <c r="AG234" s="31">
        <f t="shared" si="40"/>
        <v>7.846196712176094</v>
      </c>
      <c r="AH234" s="31">
        <f t="shared" si="41"/>
        <v>8.2206742825299521</v>
      </c>
      <c r="AI234" s="31">
        <f t="shared" si="42"/>
        <v>8.0245193647255508</v>
      </c>
      <c r="AJ234" s="31">
        <f t="shared" si="43"/>
        <v>7.8996935079409303</v>
      </c>
      <c r="AK234" s="31">
        <f t="shared" si="44"/>
        <v>7.2577319587628866</v>
      </c>
      <c r="AL234" s="31">
        <f t="shared" si="45"/>
        <v>5.4923376985232659</v>
      </c>
    </row>
    <row r="235" spans="1:38" ht="18.75" customHeight="1" x14ac:dyDescent="0.25">
      <c r="A235" s="17">
        <v>1083</v>
      </c>
      <c r="B235" s="3" t="s">
        <v>815</v>
      </c>
      <c r="C235" s="16">
        <v>17942</v>
      </c>
      <c r="D235" s="16"/>
      <c r="E235" s="3"/>
      <c r="F235" s="2" t="s">
        <v>885</v>
      </c>
      <c r="G235" s="3"/>
      <c r="H235" s="32"/>
      <c r="I235" s="33"/>
      <c r="K235" s="3"/>
      <c r="L235" s="3"/>
      <c r="M235" s="18"/>
      <c r="N235" s="18"/>
      <c r="O235" s="18"/>
      <c r="P235" s="111"/>
      <c r="Q235" s="18"/>
      <c r="R235" s="18"/>
      <c r="S235" s="20">
        <v>347847</v>
      </c>
      <c r="T235" s="20">
        <v>251678</v>
      </c>
      <c r="U235" s="20">
        <v>285626</v>
      </c>
      <c r="V235" s="20">
        <v>271824</v>
      </c>
      <c r="W235" s="20">
        <v>61988</v>
      </c>
      <c r="X235" s="20">
        <v>81636</v>
      </c>
      <c r="Y235" s="20">
        <v>123767</v>
      </c>
      <c r="Z235" s="20">
        <v>134053</v>
      </c>
      <c r="AA235" s="20">
        <v>128551</v>
      </c>
      <c r="AB235" s="20">
        <v>87721</v>
      </c>
      <c r="AC235" s="31">
        <f t="shared" si="36"/>
        <v>19.387303533608293</v>
      </c>
      <c r="AD235" s="31">
        <f t="shared" si="37"/>
        <v>14.027310221825884</v>
      </c>
      <c r="AE235" s="31">
        <f t="shared" si="38"/>
        <v>15.919406978040353</v>
      </c>
      <c r="AF235" s="31">
        <f t="shared" si="39"/>
        <v>15.150150484895775</v>
      </c>
      <c r="AG235" s="31">
        <f t="shared" si="40"/>
        <v>3.4549102664140006</v>
      </c>
      <c r="AH235" s="31">
        <f t="shared" si="41"/>
        <v>4.549994426485342</v>
      </c>
      <c r="AI235" s="31">
        <f t="shared" si="42"/>
        <v>6.8981718871920634</v>
      </c>
      <c r="AJ235" s="31">
        <f t="shared" si="43"/>
        <v>7.4714636049492809</v>
      </c>
      <c r="AK235" s="31">
        <f t="shared" si="44"/>
        <v>7.1648088284472191</v>
      </c>
      <c r="AL235" s="31">
        <f t="shared" si="45"/>
        <v>4.8891427934455471</v>
      </c>
    </row>
    <row r="236" spans="1:38" ht="18.75" customHeight="1" x14ac:dyDescent="0.25">
      <c r="A236" s="17">
        <v>244</v>
      </c>
      <c r="B236" s="3" t="s">
        <v>418</v>
      </c>
      <c r="C236" s="16">
        <v>1794</v>
      </c>
      <c r="D236" s="16"/>
      <c r="E236" s="3"/>
      <c r="F236" s="2" t="s">
        <v>885</v>
      </c>
      <c r="G236" s="3"/>
      <c r="H236" s="32"/>
      <c r="I236" s="33"/>
      <c r="K236" s="3"/>
      <c r="L236" s="3"/>
      <c r="M236" s="18"/>
      <c r="N236" s="18"/>
      <c r="O236" s="18"/>
      <c r="P236" s="111"/>
      <c r="Q236" s="18"/>
      <c r="R236" s="18"/>
      <c r="S236" s="20">
        <v>9887</v>
      </c>
      <c r="T236" s="20">
        <v>10160</v>
      </c>
      <c r="U236" s="20">
        <v>6660</v>
      </c>
      <c r="V236" s="20">
        <v>9495</v>
      </c>
      <c r="W236" s="20">
        <v>11808</v>
      </c>
      <c r="X236" s="20">
        <v>11813</v>
      </c>
      <c r="Y236" s="20">
        <v>15542</v>
      </c>
      <c r="Z236" s="20">
        <v>13803</v>
      </c>
      <c r="AA236" s="20">
        <v>12815</v>
      </c>
      <c r="AB236" s="20">
        <v>13120</v>
      </c>
      <c r="AC236" s="31">
        <f t="shared" si="36"/>
        <v>5.5111482720178371</v>
      </c>
      <c r="AD236" s="31">
        <f t="shared" si="37"/>
        <v>5.6633221850613156</v>
      </c>
      <c r="AE236" s="31">
        <f t="shared" si="38"/>
        <v>3.7123745819397995</v>
      </c>
      <c r="AF236" s="31">
        <f t="shared" si="39"/>
        <v>5.2926421404682271</v>
      </c>
      <c r="AG236" s="31">
        <f t="shared" si="40"/>
        <v>6.5819397993311037</v>
      </c>
      <c r="AH236" s="31">
        <f t="shared" si="41"/>
        <v>6.5847268673355632</v>
      </c>
      <c r="AI236" s="31">
        <f t="shared" si="42"/>
        <v>8.6633221850613147</v>
      </c>
      <c r="AJ236" s="31">
        <f t="shared" si="43"/>
        <v>7.6939799331103682</v>
      </c>
      <c r="AK236" s="31">
        <f t="shared" si="44"/>
        <v>7.1432552954292081</v>
      </c>
      <c r="AL236" s="31">
        <f t="shared" si="45"/>
        <v>7.3132664437012265</v>
      </c>
    </row>
    <row r="237" spans="1:38" ht="18.75" customHeight="1" x14ac:dyDescent="0.25">
      <c r="A237" s="17">
        <v>853</v>
      </c>
      <c r="B237" s="3" t="s">
        <v>635</v>
      </c>
      <c r="C237" s="16">
        <v>5158</v>
      </c>
      <c r="D237" s="16"/>
      <c r="E237" s="3"/>
      <c r="F237" s="2" t="s">
        <v>885</v>
      </c>
      <c r="G237" s="3"/>
      <c r="H237" s="32"/>
      <c r="I237" s="33"/>
      <c r="K237" s="3"/>
      <c r="L237" s="3"/>
      <c r="M237" s="18"/>
      <c r="N237" s="18"/>
      <c r="O237" s="18"/>
      <c r="P237" s="111"/>
      <c r="Q237" s="18"/>
      <c r="R237" s="18"/>
      <c r="S237" s="20">
        <v>30120</v>
      </c>
      <c r="T237" s="20">
        <v>31320</v>
      </c>
      <c r="U237" s="20">
        <v>34080</v>
      </c>
      <c r="V237" s="20">
        <v>31080</v>
      </c>
      <c r="W237" s="20">
        <v>33600</v>
      </c>
      <c r="X237" s="20">
        <v>38760</v>
      </c>
      <c r="Y237" s="20">
        <v>43440</v>
      </c>
      <c r="Z237" s="20">
        <v>41400</v>
      </c>
      <c r="AA237" s="20">
        <v>36600</v>
      </c>
      <c r="AB237" s="20">
        <v>29880</v>
      </c>
      <c r="AC237" s="31">
        <f t="shared" si="36"/>
        <v>5.8394726638231873</v>
      </c>
      <c r="AD237" s="31">
        <f t="shared" si="37"/>
        <v>6.0721209771229159</v>
      </c>
      <c r="AE237" s="31">
        <f t="shared" si="38"/>
        <v>6.6072120977122912</v>
      </c>
      <c r="AF237" s="31">
        <f t="shared" si="39"/>
        <v>6.0255913144629698</v>
      </c>
      <c r="AG237" s="31">
        <f t="shared" si="40"/>
        <v>6.5141527723924</v>
      </c>
      <c r="AH237" s="31">
        <f t="shared" si="41"/>
        <v>7.5145405195812334</v>
      </c>
      <c r="AI237" s="31">
        <f t="shared" si="42"/>
        <v>8.4218689414501746</v>
      </c>
      <c r="AJ237" s="31">
        <f t="shared" si="43"/>
        <v>8.0263668088406366</v>
      </c>
      <c r="AK237" s="31">
        <f t="shared" si="44"/>
        <v>7.0957735556417214</v>
      </c>
      <c r="AL237" s="31">
        <f t="shared" si="45"/>
        <v>5.7929430011632412</v>
      </c>
    </row>
    <row r="238" spans="1:38" ht="18.75" customHeight="1" x14ac:dyDescent="0.25">
      <c r="A238" s="17">
        <v>7</v>
      </c>
      <c r="B238" s="3" t="s">
        <v>226</v>
      </c>
      <c r="C238" s="16">
        <v>51765</v>
      </c>
      <c r="D238" s="16"/>
      <c r="E238" s="3">
        <v>500</v>
      </c>
      <c r="F238" s="3" t="str">
        <f>IF(E238&gt;=2000,"LARGE",IF(E238&gt;=1000,"MEDIUM",IF(E238&gt;0, "SMALL", "UNKNOWN")))</f>
        <v>SMALL</v>
      </c>
      <c r="G238" s="3"/>
      <c r="H238" s="32">
        <f>E238*'[1]Estimates for kW-kWh'!$E$4</f>
        <v>196.83353808353809</v>
      </c>
      <c r="I238" s="33">
        <f>H238*'[1]Estimates for kW-kWh'!$H$4</f>
        <v>25.324716388402116</v>
      </c>
      <c r="J238" s="34">
        <f>H238*'[1]Estimates for kW-kWh'!$I$4</f>
        <v>32980.070450559528</v>
      </c>
      <c r="K238" s="3"/>
      <c r="L238" s="3"/>
      <c r="M238" s="18" t="s">
        <v>227</v>
      </c>
      <c r="N238" s="18"/>
      <c r="O238" s="18" t="s">
        <v>228</v>
      </c>
      <c r="P238" s="111"/>
      <c r="Q238" s="18" t="s">
        <v>229</v>
      </c>
      <c r="R238" s="18"/>
      <c r="S238" s="21">
        <v>528700</v>
      </c>
      <c r="T238" s="21">
        <v>439400</v>
      </c>
      <c r="U238" s="21">
        <v>450500</v>
      </c>
      <c r="V238" s="21">
        <v>386900</v>
      </c>
      <c r="W238" s="21">
        <v>324200</v>
      </c>
      <c r="X238" s="21">
        <v>322000</v>
      </c>
      <c r="Y238" s="21">
        <v>346900</v>
      </c>
      <c r="Z238" s="21">
        <v>368900</v>
      </c>
      <c r="AA238" s="21">
        <v>362400</v>
      </c>
      <c r="AB238" s="21">
        <v>204253</v>
      </c>
      <c r="AC238" s="31">
        <f t="shared" si="36"/>
        <v>10.213464696223317</v>
      </c>
      <c r="AD238" s="31">
        <f t="shared" si="37"/>
        <v>8.4883608615860133</v>
      </c>
      <c r="AE238" s="31">
        <f t="shared" si="38"/>
        <v>8.7027914614121507</v>
      </c>
      <c r="AF238" s="31">
        <f t="shared" si="39"/>
        <v>7.4741620786245528</v>
      </c>
      <c r="AG238" s="31">
        <f t="shared" si="40"/>
        <v>6.2629189606877231</v>
      </c>
      <c r="AH238" s="31">
        <f t="shared" si="41"/>
        <v>6.2204192021636242</v>
      </c>
      <c r="AI238" s="31">
        <f t="shared" si="42"/>
        <v>6.7014391963682023</v>
      </c>
      <c r="AJ238" s="31">
        <f t="shared" si="43"/>
        <v>7.1264367816091951</v>
      </c>
      <c r="AK238" s="31">
        <f t="shared" si="44"/>
        <v>7.0008693132425384</v>
      </c>
      <c r="AL238" s="31">
        <f t="shared" si="45"/>
        <v>3.9457741717376607</v>
      </c>
    </row>
    <row r="239" spans="1:38" ht="18.75" customHeight="1" x14ac:dyDescent="0.25">
      <c r="A239" s="17">
        <v>94</v>
      </c>
      <c r="B239" s="3" t="s">
        <v>198</v>
      </c>
      <c r="C239" s="16">
        <v>68859</v>
      </c>
      <c r="D239" s="16"/>
      <c r="E239" s="3">
        <v>800</v>
      </c>
      <c r="F239" s="3" t="str">
        <f>IF(E239&gt;=2000,"LARGE",IF(E239&gt;=1000,"MEDIUM",IF(E239&gt;0, "SMALL", "UNKNOWN")))</f>
        <v>SMALL</v>
      </c>
      <c r="G239" s="3"/>
      <c r="H239" s="32">
        <f>E239*'[1]Estimates for kW-kWh'!$E$4</f>
        <v>314.93366093366097</v>
      </c>
      <c r="I239" s="33">
        <f>H239*'[1]Estimates for kW-kWh'!$H$4</f>
        <v>40.519546221443392</v>
      </c>
      <c r="J239" s="34">
        <f>H239*'[1]Estimates for kW-kWh'!$I$4</f>
        <v>52768.112720895246</v>
      </c>
      <c r="K239" s="3"/>
      <c r="L239" s="3"/>
      <c r="M239" s="18" t="s">
        <v>199</v>
      </c>
      <c r="N239" s="18"/>
      <c r="O239" s="18"/>
      <c r="P239" s="111"/>
      <c r="Q239" s="18"/>
      <c r="R239" s="18"/>
      <c r="S239" s="21">
        <v>712770</v>
      </c>
      <c r="T239" s="21">
        <v>739100</v>
      </c>
      <c r="U239" s="21">
        <v>741600</v>
      </c>
      <c r="V239" s="21">
        <v>692400</v>
      </c>
      <c r="W239" s="21">
        <v>584800</v>
      </c>
      <c r="X239" s="21">
        <v>518100</v>
      </c>
      <c r="Y239" s="21">
        <v>526600</v>
      </c>
      <c r="Z239" s="21">
        <v>511400</v>
      </c>
      <c r="AA239" s="21">
        <v>479100</v>
      </c>
      <c r="AB239" s="21">
        <v>332700</v>
      </c>
      <c r="AC239" s="31">
        <f t="shared" si="36"/>
        <v>10.351152354812006</v>
      </c>
      <c r="AD239" s="31">
        <f t="shared" si="37"/>
        <v>10.7335279338939</v>
      </c>
      <c r="AE239" s="31">
        <f t="shared" si="38"/>
        <v>10.769834008626324</v>
      </c>
      <c r="AF239" s="31">
        <f t="shared" si="39"/>
        <v>10.055330457892214</v>
      </c>
      <c r="AG239" s="31">
        <f t="shared" si="40"/>
        <v>8.4927170014086766</v>
      </c>
      <c r="AH239" s="31">
        <f t="shared" si="41"/>
        <v>7.524070927547597</v>
      </c>
      <c r="AI239" s="31">
        <f t="shared" si="42"/>
        <v>7.6475115816378398</v>
      </c>
      <c r="AJ239" s="31">
        <f t="shared" si="43"/>
        <v>7.4267706472646999</v>
      </c>
      <c r="AK239" s="31">
        <f t="shared" si="44"/>
        <v>6.9576961617217794</v>
      </c>
      <c r="AL239" s="31">
        <f t="shared" si="45"/>
        <v>4.8316124253910164</v>
      </c>
    </row>
    <row r="240" spans="1:38" ht="18.75" customHeight="1" x14ac:dyDescent="0.25">
      <c r="A240" s="17">
        <v>143</v>
      </c>
      <c r="B240" s="4" t="s">
        <v>367</v>
      </c>
      <c r="C240" s="19">
        <v>6765</v>
      </c>
      <c r="D240" s="19"/>
      <c r="E240" s="3"/>
      <c r="F240" s="2" t="s">
        <v>885</v>
      </c>
      <c r="G240" s="3"/>
      <c r="H240" s="32"/>
      <c r="I240" s="33"/>
      <c r="K240" s="3"/>
      <c r="L240" s="3"/>
      <c r="M240" s="18"/>
      <c r="N240" s="18"/>
      <c r="O240" s="18"/>
      <c r="P240" s="111"/>
      <c r="Q240" s="18"/>
      <c r="R240" s="18"/>
      <c r="S240" s="20">
        <v>35525</v>
      </c>
      <c r="T240" s="20">
        <v>29119</v>
      </c>
      <c r="U240" s="20">
        <v>33796</v>
      </c>
      <c r="V240" s="20">
        <v>40848</v>
      </c>
      <c r="W240" s="20">
        <v>40604</v>
      </c>
      <c r="X240" s="20">
        <v>43150</v>
      </c>
      <c r="Y240" s="20">
        <v>46919</v>
      </c>
      <c r="Z240" s="20">
        <v>52560</v>
      </c>
      <c r="AA240" s="20">
        <v>46351</v>
      </c>
      <c r="AB240" s="20">
        <v>34353</v>
      </c>
      <c r="AC240" s="31">
        <f t="shared" si="36"/>
        <v>5.2512934220251291</v>
      </c>
      <c r="AD240" s="31">
        <f t="shared" si="37"/>
        <v>4.3043606799704364</v>
      </c>
      <c r="AE240" s="31">
        <f t="shared" si="38"/>
        <v>4.9957132298595717</v>
      </c>
      <c r="AF240" s="31">
        <f t="shared" si="39"/>
        <v>6.0381374722838137</v>
      </c>
      <c r="AG240" s="31">
        <f t="shared" si="40"/>
        <v>6.0020694752402068</v>
      </c>
      <c r="AH240" s="31">
        <f t="shared" si="41"/>
        <v>6.3784183296378423</v>
      </c>
      <c r="AI240" s="31">
        <f t="shared" si="42"/>
        <v>6.9355506282335551</v>
      </c>
      <c r="AJ240" s="31">
        <f t="shared" si="43"/>
        <v>7.7694013303769403</v>
      </c>
      <c r="AK240" s="31">
        <f t="shared" si="44"/>
        <v>6.8515890613451589</v>
      </c>
      <c r="AL240" s="31">
        <f t="shared" si="45"/>
        <v>5.0780487804878049</v>
      </c>
    </row>
    <row r="241" spans="1:38" ht="18.75" customHeight="1" x14ac:dyDescent="0.25">
      <c r="A241" s="17">
        <v>103</v>
      </c>
      <c r="B241" s="3" t="s">
        <v>193</v>
      </c>
      <c r="C241" s="16">
        <v>53309</v>
      </c>
      <c r="D241" s="16"/>
      <c r="E241" s="3">
        <v>900</v>
      </c>
      <c r="F241" s="3" t="str">
        <f>IF(E241&gt;=2000,"LARGE",IF(E241&gt;=1000,"MEDIUM",IF(E241&gt;0, "SMALL", "UNKNOWN")))</f>
        <v>SMALL</v>
      </c>
      <c r="G241" s="3" t="s">
        <v>17</v>
      </c>
      <c r="H241" s="32">
        <f>E241*'[1]Estimates for kW-kWh'!$E$4</f>
        <v>354.30036855036855</v>
      </c>
      <c r="I241" s="33">
        <f>H241*'[1]Estimates for kW-kWh'!$H$4</f>
        <v>45.584489499123805</v>
      </c>
      <c r="J241" s="34">
        <f>H241*'[1]Estimates for kW-kWh'!$I$4</f>
        <v>59364.12681100714</v>
      </c>
      <c r="K241" s="3"/>
      <c r="L241" s="3"/>
      <c r="M241" s="18" t="s">
        <v>18</v>
      </c>
      <c r="N241" s="18"/>
      <c r="O241" s="18"/>
      <c r="P241" s="111"/>
      <c r="Q241" s="18"/>
      <c r="R241" s="18"/>
      <c r="S241" s="29" t="s">
        <v>320</v>
      </c>
      <c r="T241" s="29" t="s">
        <v>320</v>
      </c>
      <c r="U241" s="29" t="s">
        <v>320</v>
      </c>
      <c r="V241" s="29" t="s">
        <v>320</v>
      </c>
      <c r="W241" s="29" t="s">
        <v>320</v>
      </c>
      <c r="X241" s="21">
        <v>12800</v>
      </c>
      <c r="Y241" s="21">
        <v>293252.03999999998</v>
      </c>
      <c r="Z241" s="21">
        <v>275424</v>
      </c>
      <c r="AA241" s="21">
        <v>362598.71</v>
      </c>
      <c r="AB241" s="21">
        <v>270627.68</v>
      </c>
      <c r="AC241" s="31" t="e">
        <f t="shared" si="36"/>
        <v>#VALUE!</v>
      </c>
      <c r="AD241" s="31" t="e">
        <f t="shared" si="37"/>
        <v>#VALUE!</v>
      </c>
      <c r="AE241" s="31" t="e">
        <f t="shared" si="38"/>
        <v>#VALUE!</v>
      </c>
      <c r="AF241" s="31" t="e">
        <f t="shared" si="39"/>
        <v>#VALUE!</v>
      </c>
      <c r="AG241" s="31" t="e">
        <f t="shared" si="40"/>
        <v>#VALUE!</v>
      </c>
      <c r="AH241" s="31">
        <f t="shared" si="41"/>
        <v>0.24010954998217937</v>
      </c>
      <c r="AI241" s="31">
        <f t="shared" si="42"/>
        <v>5.5009855746684417</v>
      </c>
      <c r="AJ241" s="31">
        <f t="shared" si="43"/>
        <v>5.1665572417415442</v>
      </c>
      <c r="AK241" s="31">
        <f t="shared" si="44"/>
        <v>6.8018291470483412</v>
      </c>
      <c r="AL241" s="31">
        <f t="shared" si="45"/>
        <v>5.0765851919938472</v>
      </c>
    </row>
    <row r="242" spans="1:38" ht="18.75" customHeight="1" x14ac:dyDescent="0.25">
      <c r="A242" s="17">
        <v>1007</v>
      </c>
      <c r="B242" s="3" t="s">
        <v>772</v>
      </c>
      <c r="C242" s="16">
        <v>2135</v>
      </c>
      <c r="D242" s="16"/>
      <c r="E242" s="3"/>
      <c r="F242" s="2" t="s">
        <v>885</v>
      </c>
      <c r="G242" s="3"/>
      <c r="H242" s="32"/>
      <c r="I242" s="33"/>
      <c r="K242" s="3"/>
      <c r="L242" s="3"/>
      <c r="M242" s="18"/>
      <c r="N242" s="18"/>
      <c r="O242" s="18"/>
      <c r="P242" s="111"/>
      <c r="Q242" s="18"/>
      <c r="R242" s="18"/>
      <c r="S242" s="20">
        <v>34538</v>
      </c>
      <c r="T242" s="20">
        <v>23452</v>
      </c>
      <c r="U242" s="20">
        <v>23139</v>
      </c>
      <c r="V242" s="20">
        <v>22348</v>
      </c>
      <c r="W242" s="20">
        <v>25140</v>
      </c>
      <c r="X242" s="20">
        <v>26953</v>
      </c>
      <c r="Y242" s="20">
        <v>27849</v>
      </c>
      <c r="Z242" s="20">
        <v>16963</v>
      </c>
      <c r="AA242" s="20">
        <v>14477</v>
      </c>
      <c r="AB242" s="20">
        <v>8717</v>
      </c>
      <c r="AC242" s="31">
        <f t="shared" si="36"/>
        <v>16.17704918032787</v>
      </c>
      <c r="AD242" s="31">
        <f t="shared" si="37"/>
        <v>10.984543325526932</v>
      </c>
      <c r="AE242" s="31">
        <f t="shared" si="38"/>
        <v>10.837939110070257</v>
      </c>
      <c r="AF242" s="31">
        <f t="shared" si="39"/>
        <v>10.46744730679157</v>
      </c>
      <c r="AG242" s="31">
        <f t="shared" si="40"/>
        <v>11.775175644028103</v>
      </c>
      <c r="AH242" s="31">
        <f t="shared" si="41"/>
        <v>12.624355971896955</v>
      </c>
      <c r="AI242" s="31">
        <f t="shared" si="42"/>
        <v>13.044028103044496</v>
      </c>
      <c r="AJ242" s="31">
        <f t="shared" si="43"/>
        <v>7.9451990632318505</v>
      </c>
      <c r="AK242" s="31">
        <f t="shared" si="44"/>
        <v>6.7807962529274004</v>
      </c>
      <c r="AL242" s="31">
        <f t="shared" si="45"/>
        <v>4.0829039812646366</v>
      </c>
    </row>
    <row r="243" spans="1:38" ht="18.75" customHeight="1" x14ac:dyDescent="0.25">
      <c r="A243" s="17">
        <v>117</v>
      </c>
      <c r="B243" s="3" t="s">
        <v>273</v>
      </c>
      <c r="C243" s="16">
        <v>17861</v>
      </c>
      <c r="D243" s="16"/>
      <c r="E243" s="3">
        <v>300</v>
      </c>
      <c r="F243" s="3" t="str">
        <f>IF(E243&gt;=2000,"LARGE",IF(E243&gt;=1000,"MEDIUM",IF(E243&gt;0, "SMALL", "UNKNOWN")))</f>
        <v>SMALL</v>
      </c>
      <c r="G243" s="3"/>
      <c r="H243" s="32">
        <f>E243*'[1]Estimates for kW-kWh'!$E$4</f>
        <v>118.10012285012286</v>
      </c>
      <c r="I243" s="33">
        <f>H243*'[1]Estimates for kW-kWh'!$H$4</f>
        <v>15.19482983304127</v>
      </c>
      <c r="J243" s="34">
        <f>H243*'[1]Estimates for kW-kWh'!$I$4</f>
        <v>19788.042270335714</v>
      </c>
      <c r="K243" s="3"/>
      <c r="L243" s="3"/>
      <c r="M243" s="18" t="s">
        <v>18</v>
      </c>
      <c r="N243" s="18"/>
      <c r="O243" s="18"/>
      <c r="P243" s="111"/>
      <c r="Q243" s="18"/>
      <c r="R243" s="18"/>
      <c r="S243" s="21">
        <v>303600</v>
      </c>
      <c r="T243" s="21">
        <v>236160</v>
      </c>
      <c r="U243" s="21">
        <v>195360</v>
      </c>
      <c r="V243" s="21">
        <v>160560</v>
      </c>
      <c r="W243" s="21">
        <v>138720</v>
      </c>
      <c r="X243" s="21">
        <v>122640</v>
      </c>
      <c r="Y243" s="21">
        <v>108240</v>
      </c>
      <c r="Z243" s="21">
        <v>101760</v>
      </c>
      <c r="AA243" s="21">
        <v>120480</v>
      </c>
      <c r="AB243" s="21">
        <v>100080</v>
      </c>
      <c r="AC243" s="31">
        <f t="shared" si="36"/>
        <v>16.997928447455351</v>
      </c>
      <c r="AD243" s="31">
        <f t="shared" si="37"/>
        <v>13.222104025530486</v>
      </c>
      <c r="AE243" s="31">
        <f t="shared" si="38"/>
        <v>10.937797435753877</v>
      </c>
      <c r="AF243" s="31">
        <f t="shared" si="39"/>
        <v>8.9894182856502987</v>
      </c>
      <c r="AG243" s="31">
        <f t="shared" si="40"/>
        <v>7.7666424052404679</v>
      </c>
      <c r="AH243" s="31">
        <f t="shared" si="41"/>
        <v>6.8663568669167461</v>
      </c>
      <c r="AI243" s="31">
        <f t="shared" si="42"/>
        <v>6.0601310117014728</v>
      </c>
      <c r="AJ243" s="31">
        <f t="shared" si="43"/>
        <v>5.6973293768545998</v>
      </c>
      <c r="AK243" s="31">
        <f t="shared" si="44"/>
        <v>6.7454229886344548</v>
      </c>
      <c r="AL243" s="31">
        <f t="shared" si="45"/>
        <v>5.6032696937461512</v>
      </c>
    </row>
    <row r="244" spans="1:38" ht="18.75" customHeight="1" x14ac:dyDescent="0.25">
      <c r="A244" s="17">
        <v>991</v>
      </c>
      <c r="B244" s="3" t="s">
        <v>757</v>
      </c>
      <c r="C244" s="16">
        <v>9481</v>
      </c>
      <c r="D244" s="16"/>
      <c r="E244" s="3"/>
      <c r="F244" s="2" t="s">
        <v>885</v>
      </c>
      <c r="G244" s="3"/>
      <c r="H244" s="32"/>
      <c r="I244" s="33"/>
      <c r="K244" s="3"/>
      <c r="L244" s="3"/>
      <c r="M244" s="18"/>
      <c r="N244" s="18"/>
      <c r="O244" s="18"/>
      <c r="P244" s="111"/>
      <c r="Q244" s="18"/>
      <c r="R244" s="18"/>
      <c r="S244" s="20">
        <v>114280</v>
      </c>
      <c r="T244" s="20">
        <v>94480</v>
      </c>
      <c r="U244" s="20">
        <v>112410</v>
      </c>
      <c r="V244" s="20">
        <v>76900</v>
      </c>
      <c r="W244" s="20">
        <v>98420</v>
      </c>
      <c r="X244" s="20">
        <v>88400</v>
      </c>
      <c r="Y244" s="20">
        <v>50730</v>
      </c>
      <c r="Z244" s="20">
        <v>50770</v>
      </c>
      <c r="AA244" s="20">
        <v>62670</v>
      </c>
      <c r="AB244" s="20">
        <v>63160</v>
      </c>
      <c r="AC244" s="31">
        <f t="shared" si="36"/>
        <v>12.053580845902331</v>
      </c>
      <c r="AD244" s="31">
        <f t="shared" si="37"/>
        <v>9.9651935449847056</v>
      </c>
      <c r="AE244" s="31">
        <f t="shared" si="38"/>
        <v>11.856344267482333</v>
      </c>
      <c r="AF244" s="31">
        <f t="shared" si="39"/>
        <v>8.1109587596245127</v>
      </c>
      <c r="AG244" s="31">
        <f t="shared" si="40"/>
        <v>10.380761523046091</v>
      </c>
      <c r="AH244" s="31">
        <f t="shared" si="41"/>
        <v>9.3239109798544462</v>
      </c>
      <c r="AI244" s="31">
        <f t="shared" si="42"/>
        <v>5.350701402805611</v>
      </c>
      <c r="AJ244" s="31">
        <f t="shared" si="43"/>
        <v>5.3549203670498891</v>
      </c>
      <c r="AK244" s="31">
        <f t="shared" si="44"/>
        <v>6.6100622297226028</v>
      </c>
      <c r="AL244" s="31">
        <f t="shared" si="45"/>
        <v>6.6617445417150094</v>
      </c>
    </row>
    <row r="245" spans="1:38" ht="18.75" customHeight="1" x14ac:dyDescent="0.25">
      <c r="A245" s="13">
        <v>381</v>
      </c>
      <c r="B245" s="5" t="s">
        <v>494</v>
      </c>
      <c r="C245" s="14">
        <v>25239</v>
      </c>
      <c r="D245" s="14"/>
      <c r="E245" s="2"/>
      <c r="F245" s="2" t="s">
        <v>885</v>
      </c>
      <c r="G245" s="2"/>
      <c r="H245" s="35"/>
      <c r="I245" s="36"/>
      <c r="J245" s="37"/>
      <c r="K245" s="2"/>
      <c r="L245" s="2"/>
      <c r="M245" s="38"/>
      <c r="N245" s="38"/>
      <c r="O245" s="38"/>
      <c r="P245" s="39"/>
      <c r="Q245" s="38"/>
      <c r="R245" s="38"/>
      <c r="S245" s="22" t="s">
        <v>320</v>
      </c>
      <c r="T245" s="22" t="s">
        <v>320</v>
      </c>
      <c r="U245" s="22" t="s">
        <v>320</v>
      </c>
      <c r="V245" s="22" t="s">
        <v>320</v>
      </c>
      <c r="W245" s="22" t="s">
        <v>320</v>
      </c>
      <c r="X245" s="20">
        <v>138480</v>
      </c>
      <c r="Y245" s="20">
        <v>174800</v>
      </c>
      <c r="Z245" s="20">
        <v>163440</v>
      </c>
      <c r="AA245" s="20">
        <v>166320</v>
      </c>
      <c r="AB245" s="20">
        <v>123040</v>
      </c>
      <c r="AC245" s="31" t="e">
        <f t="shared" si="36"/>
        <v>#VALUE!</v>
      </c>
      <c r="AD245" s="31" t="e">
        <f t="shared" si="37"/>
        <v>#VALUE!</v>
      </c>
      <c r="AE245" s="31" t="e">
        <f t="shared" si="38"/>
        <v>#VALUE!</v>
      </c>
      <c r="AF245" s="31" t="e">
        <f t="shared" si="39"/>
        <v>#VALUE!</v>
      </c>
      <c r="AG245" s="31" t="e">
        <f t="shared" si="40"/>
        <v>#VALUE!</v>
      </c>
      <c r="AH245" s="31">
        <f t="shared" si="41"/>
        <v>5.4867467015333409</v>
      </c>
      <c r="AI245" s="31">
        <f t="shared" si="42"/>
        <v>6.9257894528309363</v>
      </c>
      <c r="AJ245" s="31">
        <f t="shared" si="43"/>
        <v>6.4756923808391775</v>
      </c>
      <c r="AK245" s="31">
        <f t="shared" si="44"/>
        <v>6.5898014976821582</v>
      </c>
      <c r="AL245" s="31">
        <f t="shared" si="45"/>
        <v>4.8749950473473591</v>
      </c>
    </row>
    <row r="246" spans="1:38" ht="18.75" customHeight="1" x14ac:dyDescent="0.25">
      <c r="A246" s="17">
        <v>27</v>
      </c>
      <c r="B246" s="3" t="s">
        <v>240</v>
      </c>
      <c r="C246" s="16">
        <v>175836</v>
      </c>
      <c r="D246" s="16"/>
      <c r="E246" s="3">
        <v>450</v>
      </c>
      <c r="F246" s="3" t="str">
        <f>IF(E246&gt;=2000,"LARGE",IF(E246&gt;=1000,"MEDIUM",IF(E246&gt;0, "SMALL", "UNKNOWN")))</f>
        <v>SMALL</v>
      </c>
      <c r="G246" s="3"/>
      <c r="H246" s="32">
        <f>E246*'[1]Estimates for kW-kWh'!$E$4</f>
        <v>177.15018427518427</v>
      </c>
      <c r="I246" s="33">
        <f>H246*'[1]Estimates for kW-kWh'!$H$4</f>
        <v>22.792244749561902</v>
      </c>
      <c r="J246" s="34">
        <f>H246*'[1]Estimates for kW-kWh'!$I$4</f>
        <v>29682.06340550357</v>
      </c>
      <c r="K246" s="3"/>
      <c r="L246" s="3"/>
      <c r="M246" s="18" t="s">
        <v>241</v>
      </c>
      <c r="N246" s="18"/>
      <c r="O246" s="18"/>
      <c r="P246" s="111"/>
      <c r="Q246" s="18"/>
      <c r="R246" s="18"/>
      <c r="S246" s="21">
        <v>1122600</v>
      </c>
      <c r="T246" s="21">
        <v>905000</v>
      </c>
      <c r="U246" s="21">
        <v>178800</v>
      </c>
      <c r="V246" s="21">
        <v>391585</v>
      </c>
      <c r="W246" s="21">
        <v>994754</v>
      </c>
      <c r="X246" s="21">
        <v>1437952</v>
      </c>
      <c r="Y246" s="21">
        <v>1308613</v>
      </c>
      <c r="Z246" s="21">
        <v>1195398</v>
      </c>
      <c r="AA246" s="21">
        <v>1140512</v>
      </c>
      <c r="AB246" s="21">
        <v>803331</v>
      </c>
      <c r="AC246" s="31">
        <f t="shared" si="36"/>
        <v>6.3843581519142836</v>
      </c>
      <c r="AD246" s="31">
        <f t="shared" si="37"/>
        <v>5.1468413749175372</v>
      </c>
      <c r="AE246" s="31">
        <f t="shared" si="38"/>
        <v>1.0168566163925477</v>
      </c>
      <c r="AF246" s="31">
        <f t="shared" si="39"/>
        <v>2.2269899224277165</v>
      </c>
      <c r="AG246" s="31">
        <f t="shared" si="40"/>
        <v>5.6572829227234465</v>
      </c>
      <c r="AH246" s="31">
        <f t="shared" si="41"/>
        <v>8.1778020428126208</v>
      </c>
      <c r="AI246" s="31">
        <f t="shared" si="42"/>
        <v>7.4422359471325557</v>
      </c>
      <c r="AJ246" s="31">
        <f t="shared" si="43"/>
        <v>6.7983689346891421</v>
      </c>
      <c r="AK246" s="31">
        <f t="shared" si="44"/>
        <v>6.4862258013148617</v>
      </c>
      <c r="AL246" s="31">
        <f t="shared" si="45"/>
        <v>4.5686378216064973</v>
      </c>
    </row>
    <row r="247" spans="1:38" ht="18.75" customHeight="1" x14ac:dyDescent="0.25">
      <c r="A247" s="17">
        <v>1010</v>
      </c>
      <c r="B247" s="3" t="s">
        <v>775</v>
      </c>
      <c r="C247" s="16">
        <v>3100</v>
      </c>
      <c r="D247" s="16"/>
      <c r="E247" s="3"/>
      <c r="F247" s="2" t="s">
        <v>885</v>
      </c>
      <c r="G247" s="3"/>
      <c r="H247" s="32"/>
      <c r="I247" s="33"/>
      <c r="K247" s="3"/>
      <c r="L247" s="3"/>
      <c r="M247" s="18"/>
      <c r="N247" s="18"/>
      <c r="O247" s="18"/>
      <c r="P247" s="111"/>
      <c r="Q247" s="18"/>
      <c r="R247" s="18"/>
      <c r="S247" s="20">
        <v>39740</v>
      </c>
      <c r="T247" s="20">
        <v>31300</v>
      </c>
      <c r="U247" s="20">
        <v>29350</v>
      </c>
      <c r="V247" s="20">
        <v>33640</v>
      </c>
      <c r="W247" s="20">
        <v>32560</v>
      </c>
      <c r="X247" s="20">
        <v>31940</v>
      </c>
      <c r="Y247" s="20">
        <v>21610</v>
      </c>
      <c r="Z247" s="20">
        <v>17580</v>
      </c>
      <c r="AA247" s="20">
        <v>19200</v>
      </c>
      <c r="AB247" s="20">
        <v>18920</v>
      </c>
      <c r="AC247" s="31">
        <f t="shared" si="36"/>
        <v>12.819354838709678</v>
      </c>
      <c r="AD247" s="31">
        <f t="shared" si="37"/>
        <v>10.096774193548388</v>
      </c>
      <c r="AE247" s="31">
        <f t="shared" si="38"/>
        <v>9.4677419354838701</v>
      </c>
      <c r="AF247" s="31">
        <f t="shared" si="39"/>
        <v>10.851612903225806</v>
      </c>
      <c r="AG247" s="31">
        <f t="shared" si="40"/>
        <v>10.503225806451614</v>
      </c>
      <c r="AH247" s="31">
        <f t="shared" si="41"/>
        <v>10.303225806451612</v>
      </c>
      <c r="AI247" s="31">
        <f t="shared" si="42"/>
        <v>6.9709677419354836</v>
      </c>
      <c r="AJ247" s="31">
        <f t="shared" si="43"/>
        <v>5.6709677419354838</v>
      </c>
      <c r="AK247" s="31">
        <f t="shared" si="44"/>
        <v>6.193548387096774</v>
      </c>
      <c r="AL247" s="31">
        <f t="shared" si="45"/>
        <v>6.1032258064516132</v>
      </c>
    </row>
    <row r="248" spans="1:38" ht="18.75" customHeight="1" x14ac:dyDescent="0.25">
      <c r="A248" s="13">
        <v>663</v>
      </c>
      <c r="B248" s="5" t="s">
        <v>551</v>
      </c>
      <c r="C248" s="14">
        <v>12732</v>
      </c>
      <c r="D248" s="14"/>
      <c r="E248" s="3"/>
      <c r="F248" s="2" t="s">
        <v>885</v>
      </c>
      <c r="G248" s="3"/>
      <c r="H248" s="32"/>
      <c r="I248" s="33"/>
      <c r="K248" s="3"/>
      <c r="L248" s="3"/>
      <c r="M248" s="18"/>
      <c r="N248" s="18"/>
      <c r="O248" s="18"/>
      <c r="P248" s="111"/>
      <c r="Q248" s="18"/>
      <c r="R248" s="18"/>
      <c r="S248" s="20">
        <v>83935</v>
      </c>
      <c r="T248" s="20">
        <v>69375</v>
      </c>
      <c r="U248" s="20">
        <v>98800</v>
      </c>
      <c r="V248" s="20">
        <v>84840</v>
      </c>
      <c r="W248" s="20">
        <v>78388</v>
      </c>
      <c r="X248" s="20">
        <v>84299</v>
      </c>
      <c r="Y248" s="20">
        <v>85174</v>
      </c>
      <c r="Z248" s="20">
        <v>70858</v>
      </c>
      <c r="AA248" s="20">
        <v>74942</v>
      </c>
      <c r="AB248" s="20">
        <v>55162</v>
      </c>
      <c r="AC248" s="31">
        <f t="shared" si="36"/>
        <v>6.5924442349984291</v>
      </c>
      <c r="AD248" s="31">
        <f t="shared" si="37"/>
        <v>5.4488689915174362</v>
      </c>
      <c r="AE248" s="31">
        <f t="shared" si="38"/>
        <v>7.7599748664781654</v>
      </c>
      <c r="AF248" s="31">
        <f t="shared" si="39"/>
        <v>6.6635249764373237</v>
      </c>
      <c r="AG248" s="31">
        <f t="shared" si="40"/>
        <v>6.1567703424442346</v>
      </c>
      <c r="AH248" s="31">
        <f t="shared" si="41"/>
        <v>6.6210336160854544</v>
      </c>
      <c r="AI248" s="31">
        <f t="shared" si="42"/>
        <v>6.689758089852341</v>
      </c>
      <c r="AJ248" s="31">
        <f t="shared" si="43"/>
        <v>5.5653471567703425</v>
      </c>
      <c r="AK248" s="31">
        <f t="shared" si="44"/>
        <v>5.8861137291863024</v>
      </c>
      <c r="AL248" s="31">
        <f t="shared" si="45"/>
        <v>4.3325479107759977</v>
      </c>
    </row>
    <row r="249" spans="1:38" ht="18.75" customHeight="1" x14ac:dyDescent="0.25">
      <c r="A249" s="17">
        <v>126</v>
      </c>
      <c r="B249" s="3" t="s">
        <v>203</v>
      </c>
      <c r="C249" s="16">
        <v>35912</v>
      </c>
      <c r="D249" s="16"/>
      <c r="E249" s="3">
        <v>750</v>
      </c>
      <c r="F249" s="3" t="str">
        <f>IF(E249&gt;=2000,"LARGE",IF(E249&gt;=1000,"MEDIUM",IF(E249&gt;0, "SMALL", "UNKNOWN")))</f>
        <v>SMALL</v>
      </c>
      <c r="G249" s="3"/>
      <c r="H249" s="32">
        <f>E249*'[1]Estimates for kW-kWh'!$E$4</f>
        <v>295.25030712530713</v>
      </c>
      <c r="I249" s="33">
        <f>H249*'[1]Estimates for kW-kWh'!$H$4</f>
        <v>37.987074582603171</v>
      </c>
      <c r="J249" s="34">
        <f>H249*'[1]Estimates for kW-kWh'!$I$4</f>
        <v>49470.105675839288</v>
      </c>
      <c r="K249" s="3"/>
      <c r="L249" s="3"/>
      <c r="M249" s="18" t="s">
        <v>18</v>
      </c>
      <c r="N249" s="18"/>
      <c r="O249" s="18"/>
      <c r="P249" s="111"/>
      <c r="Q249" s="18"/>
      <c r="R249" s="18"/>
      <c r="S249" s="21">
        <v>705840</v>
      </c>
      <c r="T249" s="21">
        <v>622400</v>
      </c>
      <c r="U249" s="21">
        <v>560770</v>
      </c>
      <c r="V249" s="21">
        <v>466740</v>
      </c>
      <c r="W249" s="21">
        <v>499140</v>
      </c>
      <c r="X249" s="21">
        <v>407340</v>
      </c>
      <c r="Y249" s="21">
        <v>340740</v>
      </c>
      <c r="Z249" s="21">
        <v>240240</v>
      </c>
      <c r="AA249" s="21">
        <v>209640</v>
      </c>
      <c r="AB249" s="21">
        <v>151360</v>
      </c>
      <c r="AC249" s="31">
        <f t="shared" si="36"/>
        <v>19.654711517041658</v>
      </c>
      <c r="AD249" s="31">
        <f t="shared" si="37"/>
        <v>17.331254176876811</v>
      </c>
      <c r="AE249" s="31">
        <f t="shared" si="38"/>
        <v>15.615114724883048</v>
      </c>
      <c r="AF249" s="31">
        <f t="shared" si="39"/>
        <v>12.996769881933616</v>
      </c>
      <c r="AG249" s="31">
        <f t="shared" si="40"/>
        <v>13.898975272889285</v>
      </c>
      <c r="AH249" s="31">
        <f t="shared" si="41"/>
        <v>11.342726665181555</v>
      </c>
      <c r="AI249" s="31">
        <f t="shared" si="42"/>
        <v>9.4881933615504561</v>
      </c>
      <c r="AJ249" s="31">
        <f t="shared" si="43"/>
        <v>6.6896858988638899</v>
      </c>
      <c r="AK249" s="31">
        <f t="shared" si="44"/>
        <v>5.8376030296279797</v>
      </c>
      <c r="AL249" s="31">
        <f t="shared" si="45"/>
        <v>4.2147471597237693</v>
      </c>
    </row>
    <row r="250" spans="1:38" ht="18.75" customHeight="1" x14ac:dyDescent="0.25">
      <c r="A250" s="17">
        <v>60</v>
      </c>
      <c r="B250" s="3" t="s">
        <v>215</v>
      </c>
      <c r="C250" s="16">
        <v>76307</v>
      </c>
      <c r="D250" s="16"/>
      <c r="E250" s="3">
        <v>600</v>
      </c>
      <c r="F250" s="3" t="str">
        <f>IF(E250&gt;=2000,"LARGE",IF(E250&gt;=1000,"MEDIUM",IF(E250&gt;0, "SMALL", "UNKNOWN")))</f>
        <v>SMALL</v>
      </c>
      <c r="G250" s="3"/>
      <c r="H250" s="32">
        <f>E250*'[1]Estimates for kW-kWh'!$E$4</f>
        <v>236.20024570024572</v>
      </c>
      <c r="I250" s="33">
        <f>H250*'[1]Estimates for kW-kWh'!$H$4</f>
        <v>30.38965966608254</v>
      </c>
      <c r="J250" s="34">
        <f>H250*'[1]Estimates for kW-kWh'!$I$4</f>
        <v>39576.084540671429</v>
      </c>
      <c r="K250" s="3"/>
      <c r="L250" s="3"/>
      <c r="M250" s="18" t="s">
        <v>216</v>
      </c>
      <c r="N250" s="18"/>
      <c r="O250" s="18" t="s">
        <v>217</v>
      </c>
      <c r="P250" s="111"/>
      <c r="Q250" s="18"/>
      <c r="R250" s="18" t="s">
        <v>218</v>
      </c>
      <c r="S250" s="21">
        <v>575600</v>
      </c>
      <c r="T250" s="21">
        <v>503000</v>
      </c>
      <c r="U250" s="21">
        <v>456600</v>
      </c>
      <c r="V250" s="21">
        <v>574600</v>
      </c>
      <c r="W250" s="21">
        <v>517400</v>
      </c>
      <c r="X250" s="21">
        <v>509400</v>
      </c>
      <c r="Y250" s="21">
        <v>546600</v>
      </c>
      <c r="Z250" s="21">
        <v>451200</v>
      </c>
      <c r="AA250" s="21">
        <v>443702</v>
      </c>
      <c r="AB250" s="21">
        <v>316885</v>
      </c>
      <c r="AC250" s="31">
        <f t="shared" si="36"/>
        <v>7.5432135977040113</v>
      </c>
      <c r="AD250" s="31">
        <f t="shared" si="37"/>
        <v>6.5917936755474598</v>
      </c>
      <c r="AE250" s="31">
        <f t="shared" si="38"/>
        <v>5.9837236426540157</v>
      </c>
      <c r="AF250" s="31">
        <f t="shared" si="39"/>
        <v>7.5301086400985495</v>
      </c>
      <c r="AG250" s="31">
        <f t="shared" si="40"/>
        <v>6.7805050650661149</v>
      </c>
      <c r="AH250" s="31">
        <f t="shared" si="41"/>
        <v>6.6756654042224177</v>
      </c>
      <c r="AI250" s="31">
        <f t="shared" si="42"/>
        <v>7.1631698271456088</v>
      </c>
      <c r="AJ250" s="31">
        <f t="shared" si="43"/>
        <v>5.9129568715845204</v>
      </c>
      <c r="AK250" s="31">
        <f t="shared" si="44"/>
        <v>5.8146958994587656</v>
      </c>
      <c r="AL250" s="31">
        <f t="shared" si="45"/>
        <v>4.1527644908068719</v>
      </c>
    </row>
    <row r="251" spans="1:38" ht="18.75" customHeight="1" x14ac:dyDescent="0.25">
      <c r="A251" s="17">
        <v>26</v>
      </c>
      <c r="B251" s="3" t="s">
        <v>258</v>
      </c>
      <c r="C251" s="16">
        <v>79721</v>
      </c>
      <c r="D251" s="16"/>
      <c r="E251" s="3">
        <v>350</v>
      </c>
      <c r="F251" s="3" t="str">
        <f>IF(E251&gt;=2000,"LARGE",IF(E251&gt;=1000,"MEDIUM",IF(E251&gt;0, "SMALL", "UNKNOWN")))</f>
        <v>SMALL</v>
      </c>
      <c r="G251" s="3"/>
      <c r="H251" s="32">
        <f>E251*'[1]Estimates for kW-kWh'!$E$4</f>
        <v>137.78347665847667</v>
      </c>
      <c r="I251" s="33">
        <f>H251*'[1]Estimates for kW-kWh'!$H$4</f>
        <v>17.727301471881482</v>
      </c>
      <c r="J251" s="34">
        <f>H251*'[1]Estimates for kW-kWh'!$I$4</f>
        <v>23086.049315391669</v>
      </c>
      <c r="K251" s="3"/>
      <c r="L251" s="3"/>
      <c r="M251" s="18" t="s">
        <v>259</v>
      </c>
      <c r="N251" s="18"/>
      <c r="O251" s="18"/>
      <c r="P251" s="111"/>
      <c r="Q251" s="18"/>
      <c r="R251" s="18"/>
      <c r="S251" s="21">
        <v>622500</v>
      </c>
      <c r="T251" s="21">
        <v>593200</v>
      </c>
      <c r="U251" s="21">
        <v>508595</v>
      </c>
      <c r="V251" s="21">
        <v>553413</v>
      </c>
      <c r="W251" s="21">
        <v>484102</v>
      </c>
      <c r="X251" s="21">
        <v>480720</v>
      </c>
      <c r="Y251" s="21">
        <v>456131</v>
      </c>
      <c r="Z251" s="21">
        <v>443183</v>
      </c>
      <c r="AA251" s="21">
        <v>453409</v>
      </c>
      <c r="AB251" s="21">
        <v>348597</v>
      </c>
      <c r="AC251" s="31">
        <f t="shared" si="36"/>
        <v>7.8084820812583891</v>
      </c>
      <c r="AD251" s="31">
        <f t="shared" si="37"/>
        <v>7.4409503142208449</v>
      </c>
      <c r="AE251" s="31">
        <f t="shared" si="38"/>
        <v>6.3796866572170448</v>
      </c>
      <c r="AF251" s="31">
        <f t="shared" si="39"/>
        <v>6.9418722795750183</v>
      </c>
      <c r="AG251" s="31">
        <f t="shared" si="40"/>
        <v>6.0724526787170259</v>
      </c>
      <c r="AH251" s="31">
        <f t="shared" si="41"/>
        <v>6.030029728678767</v>
      </c>
      <c r="AI251" s="31">
        <f t="shared" si="42"/>
        <v>5.7215915505324819</v>
      </c>
      <c r="AJ251" s="31">
        <f t="shared" si="43"/>
        <v>5.5591751232423077</v>
      </c>
      <c r="AK251" s="31">
        <f t="shared" si="44"/>
        <v>5.6874474730623046</v>
      </c>
      <c r="AL251" s="31">
        <f t="shared" si="45"/>
        <v>4.3727123342657519</v>
      </c>
    </row>
    <row r="252" spans="1:38" ht="18.75" customHeight="1" x14ac:dyDescent="0.25">
      <c r="A252" s="17">
        <v>258</v>
      </c>
      <c r="B252" s="3" t="s">
        <v>470</v>
      </c>
      <c r="C252" s="16">
        <v>2980</v>
      </c>
      <c r="D252" s="16"/>
      <c r="E252" s="3"/>
      <c r="F252" s="2" t="s">
        <v>885</v>
      </c>
      <c r="G252" s="3"/>
      <c r="H252" s="32"/>
      <c r="I252" s="33"/>
      <c r="K252" s="3"/>
      <c r="L252" s="3"/>
      <c r="M252" s="18"/>
      <c r="N252" s="18"/>
      <c r="O252" s="18"/>
      <c r="P252" s="111"/>
      <c r="Q252" s="18"/>
      <c r="R252" s="18"/>
      <c r="S252" s="20">
        <v>6122</v>
      </c>
      <c r="T252" s="20">
        <v>4451</v>
      </c>
      <c r="U252" s="20">
        <v>4846</v>
      </c>
      <c r="V252" s="20">
        <v>5965</v>
      </c>
      <c r="W252" s="20">
        <v>5915</v>
      </c>
      <c r="X252" s="20">
        <v>6387</v>
      </c>
      <c r="Y252" s="20">
        <v>5763</v>
      </c>
      <c r="Z252" s="20">
        <v>8102</v>
      </c>
      <c r="AA252" s="20">
        <v>16633</v>
      </c>
      <c r="AB252" s="20">
        <v>13381</v>
      </c>
      <c r="AC252" s="31">
        <f t="shared" si="36"/>
        <v>2.0543624161073826</v>
      </c>
      <c r="AD252" s="31">
        <f t="shared" si="37"/>
        <v>1.4936241610738255</v>
      </c>
      <c r="AE252" s="31">
        <f t="shared" si="38"/>
        <v>1.6261744966442953</v>
      </c>
      <c r="AF252" s="31">
        <f t="shared" si="39"/>
        <v>2.0016778523489931</v>
      </c>
      <c r="AG252" s="31">
        <f t="shared" si="40"/>
        <v>1.9848993288590604</v>
      </c>
      <c r="AH252" s="31">
        <f t="shared" si="41"/>
        <v>2.1432885906040267</v>
      </c>
      <c r="AI252" s="31">
        <f t="shared" si="42"/>
        <v>1.9338926174496645</v>
      </c>
      <c r="AJ252" s="31">
        <f t="shared" si="43"/>
        <v>2.7187919463087247</v>
      </c>
      <c r="AK252" s="31">
        <f t="shared" si="44"/>
        <v>5.5815436241610739</v>
      </c>
      <c r="AL252" s="31">
        <f t="shared" si="45"/>
        <v>4.4902684563758388</v>
      </c>
    </row>
    <row r="253" spans="1:38" ht="18.75" customHeight="1" x14ac:dyDescent="0.25">
      <c r="A253" s="17">
        <v>285</v>
      </c>
      <c r="B253" s="3" t="s">
        <v>438</v>
      </c>
      <c r="C253" s="16">
        <v>5059</v>
      </c>
      <c r="D253" s="16"/>
      <c r="E253" s="3"/>
      <c r="F253" s="2" t="s">
        <v>885</v>
      </c>
      <c r="G253" s="3"/>
      <c r="H253" s="32"/>
      <c r="I253" s="33"/>
      <c r="K253" s="3"/>
      <c r="L253" s="3"/>
      <c r="M253" s="18"/>
      <c r="N253" s="18"/>
      <c r="O253" s="18"/>
      <c r="P253" s="111"/>
      <c r="Q253" s="18"/>
      <c r="R253" s="18"/>
      <c r="S253" s="20">
        <v>42167</v>
      </c>
      <c r="T253" s="20">
        <v>37958</v>
      </c>
      <c r="U253" s="20">
        <v>34780</v>
      </c>
      <c r="V253" s="20">
        <v>32984</v>
      </c>
      <c r="W253" s="20">
        <v>28242</v>
      </c>
      <c r="X253" s="20">
        <v>31234</v>
      </c>
      <c r="Y253" s="20">
        <v>29718</v>
      </c>
      <c r="Z253" s="20">
        <v>29537</v>
      </c>
      <c r="AA253" s="20">
        <v>28138</v>
      </c>
      <c r="AB253" s="20">
        <v>21398</v>
      </c>
      <c r="AC253" s="31">
        <f t="shared" si="36"/>
        <v>8.3350464518679583</v>
      </c>
      <c r="AD253" s="31">
        <f t="shared" si="37"/>
        <v>7.5030638466100017</v>
      </c>
      <c r="AE253" s="31">
        <f t="shared" si="38"/>
        <v>6.874876457797984</v>
      </c>
      <c r="AF253" s="31">
        <f t="shared" si="39"/>
        <v>6.5198655860842063</v>
      </c>
      <c r="AG253" s="31">
        <f t="shared" si="40"/>
        <v>5.5825261909468278</v>
      </c>
      <c r="AH253" s="31">
        <f t="shared" si="41"/>
        <v>6.1739474204388216</v>
      </c>
      <c r="AI253" s="31">
        <f t="shared" si="42"/>
        <v>5.8742834552283059</v>
      </c>
      <c r="AJ253" s="31">
        <f t="shared" si="43"/>
        <v>5.8385056335244121</v>
      </c>
      <c r="AK253" s="31">
        <f t="shared" si="44"/>
        <v>5.5619687685313304</v>
      </c>
      <c r="AL253" s="31">
        <f t="shared" si="45"/>
        <v>4.2296896619885356</v>
      </c>
    </row>
    <row r="254" spans="1:38" ht="18.75" customHeight="1" x14ac:dyDescent="0.25">
      <c r="A254" s="17">
        <v>43</v>
      </c>
      <c r="B254" s="3" t="s">
        <v>293</v>
      </c>
      <c r="C254" s="16">
        <v>110044</v>
      </c>
      <c r="D254" s="16"/>
      <c r="E254" s="3">
        <v>150</v>
      </c>
      <c r="F254" s="3" t="str">
        <f>IF(E254&gt;=2000,"LARGE",IF(E254&gt;=1000,"MEDIUM",IF(E254&gt;0, "SMALL", "UNKNOWN")))</f>
        <v>SMALL</v>
      </c>
      <c r="G254" s="3"/>
      <c r="H254" s="32">
        <f>E254*'[1]Estimates for kW-kWh'!$E$4</f>
        <v>59.050061425061429</v>
      </c>
      <c r="I254" s="33">
        <f>H254*'[1]Estimates for kW-kWh'!$H$4</f>
        <v>7.5974149165206351</v>
      </c>
      <c r="J254" s="34">
        <f>H254*'[1]Estimates for kW-kWh'!$I$4</f>
        <v>9894.0211351678572</v>
      </c>
      <c r="K254" s="3"/>
      <c r="L254" s="3"/>
      <c r="M254" s="18" t="s">
        <v>294</v>
      </c>
      <c r="N254" s="18"/>
      <c r="O254" s="18"/>
      <c r="P254" s="111"/>
      <c r="Q254" s="18"/>
      <c r="R254" s="18"/>
      <c r="S254" s="21">
        <v>895500</v>
      </c>
      <c r="T254" s="21">
        <v>723700</v>
      </c>
      <c r="U254" s="21">
        <v>750600</v>
      </c>
      <c r="V254" s="21">
        <v>837340</v>
      </c>
      <c r="W254" s="21">
        <v>856466</v>
      </c>
      <c r="X254" s="21">
        <v>847212</v>
      </c>
      <c r="Y254" s="21">
        <v>581575</v>
      </c>
      <c r="Z254" s="21">
        <v>578063</v>
      </c>
      <c r="AA254" s="21">
        <v>611382</v>
      </c>
      <c r="AB254" s="21">
        <v>437532</v>
      </c>
      <c r="AC254" s="31">
        <f t="shared" si="36"/>
        <v>8.1376540292973711</v>
      </c>
      <c r="AD254" s="31">
        <f t="shared" si="37"/>
        <v>6.5764603249609248</v>
      </c>
      <c r="AE254" s="31">
        <f t="shared" si="38"/>
        <v>6.8209080004361891</v>
      </c>
      <c r="AF254" s="31">
        <f t="shared" si="39"/>
        <v>7.6091381629166515</v>
      </c>
      <c r="AG254" s="31">
        <f t="shared" si="40"/>
        <v>7.7829413689069824</v>
      </c>
      <c r="AH254" s="31">
        <f t="shared" si="41"/>
        <v>7.6988477336338192</v>
      </c>
      <c r="AI254" s="31">
        <f t="shared" si="42"/>
        <v>5.2849314819526736</v>
      </c>
      <c r="AJ254" s="31">
        <f t="shared" si="43"/>
        <v>5.2530169750281708</v>
      </c>
      <c r="AK254" s="31">
        <f t="shared" si="44"/>
        <v>5.5557958634727926</v>
      </c>
      <c r="AL254" s="31">
        <f t="shared" si="45"/>
        <v>3.9759732470648106</v>
      </c>
    </row>
    <row r="255" spans="1:38" ht="18.75" customHeight="1" x14ac:dyDescent="0.25">
      <c r="A255" s="17">
        <v>33</v>
      </c>
      <c r="B255" s="3" t="s">
        <v>242</v>
      </c>
      <c r="C255" s="16">
        <v>12528</v>
      </c>
      <c r="D255" s="16"/>
      <c r="E255" s="3">
        <v>450</v>
      </c>
      <c r="F255" s="3" t="str">
        <f>IF(E255&gt;=2000,"LARGE",IF(E255&gt;=1000,"MEDIUM",IF(E255&gt;0, "SMALL", "UNKNOWN")))</f>
        <v>SMALL</v>
      </c>
      <c r="G255" s="3"/>
      <c r="H255" s="32">
        <f>E255*'[1]Estimates for kW-kWh'!$E$4</f>
        <v>177.15018427518427</v>
      </c>
      <c r="I255" s="33">
        <f>H255*'[1]Estimates for kW-kWh'!$H$4</f>
        <v>22.792244749561902</v>
      </c>
      <c r="J255" s="34">
        <f>H255*'[1]Estimates for kW-kWh'!$I$4</f>
        <v>29682.06340550357</v>
      </c>
      <c r="K255" s="3"/>
      <c r="L255" s="3"/>
      <c r="M255" s="18" t="s">
        <v>243</v>
      </c>
      <c r="N255" s="18"/>
      <c r="O255" s="18"/>
      <c r="P255" s="111"/>
      <c r="Q255" s="18"/>
      <c r="R255" s="18"/>
      <c r="S255" s="21">
        <v>76000</v>
      </c>
      <c r="T255" s="21">
        <v>80960</v>
      </c>
      <c r="U255" s="21">
        <v>67840</v>
      </c>
      <c r="V255" s="21">
        <v>84640</v>
      </c>
      <c r="W255" s="21">
        <v>85440</v>
      </c>
      <c r="X255" s="21">
        <v>102240</v>
      </c>
      <c r="Y255" s="21">
        <v>84960</v>
      </c>
      <c r="Z255" s="21">
        <v>71200</v>
      </c>
      <c r="AA255" s="21">
        <v>69120</v>
      </c>
      <c r="AB255" s="21">
        <v>74080</v>
      </c>
      <c r="AC255" s="31">
        <f t="shared" si="36"/>
        <v>6.0664112388250322</v>
      </c>
      <c r="AD255" s="31">
        <f t="shared" si="37"/>
        <v>6.4623243933588759</v>
      </c>
      <c r="AE255" s="31">
        <f t="shared" si="38"/>
        <v>5.4150702426564497</v>
      </c>
      <c r="AF255" s="31">
        <f t="shared" si="39"/>
        <v>6.7560664112388249</v>
      </c>
      <c r="AG255" s="31">
        <f t="shared" si="40"/>
        <v>6.8199233716475094</v>
      </c>
      <c r="AH255" s="31">
        <f t="shared" si="41"/>
        <v>8.1609195402298855</v>
      </c>
      <c r="AI255" s="31">
        <f t="shared" si="42"/>
        <v>6.7816091954022992</v>
      </c>
      <c r="AJ255" s="31">
        <f t="shared" si="43"/>
        <v>5.6832694763729243</v>
      </c>
      <c r="AK255" s="31">
        <f t="shared" si="44"/>
        <v>5.5172413793103452</v>
      </c>
      <c r="AL255" s="31">
        <f t="shared" si="45"/>
        <v>5.9131545338441889</v>
      </c>
    </row>
    <row r="256" spans="1:38" ht="18.75" customHeight="1" x14ac:dyDescent="0.25">
      <c r="A256" s="17">
        <v>91</v>
      </c>
      <c r="B256" s="3" t="s">
        <v>233</v>
      </c>
      <c r="C256" s="16">
        <v>37529</v>
      </c>
      <c r="D256" s="16"/>
      <c r="E256" s="3">
        <v>500</v>
      </c>
      <c r="F256" s="3" t="str">
        <f>IF(E256&gt;=2000,"LARGE",IF(E256&gt;=1000,"MEDIUM",IF(E256&gt;0, "SMALL", "UNKNOWN")))</f>
        <v>SMALL</v>
      </c>
      <c r="G256" s="3"/>
      <c r="H256" s="32">
        <f>E256*'[1]Estimates for kW-kWh'!$E$4</f>
        <v>196.83353808353809</v>
      </c>
      <c r="I256" s="33">
        <f>H256*'[1]Estimates for kW-kWh'!$H$4</f>
        <v>25.324716388402116</v>
      </c>
      <c r="J256" s="34">
        <f>H256*'[1]Estimates for kW-kWh'!$I$4</f>
        <v>32980.070450559528</v>
      </c>
      <c r="K256" s="3"/>
      <c r="L256" s="3"/>
      <c r="M256" s="18" t="s">
        <v>18</v>
      </c>
      <c r="N256" s="18"/>
      <c r="O256" s="18"/>
      <c r="P256" s="111"/>
      <c r="Q256" s="18"/>
      <c r="R256" s="18"/>
      <c r="S256" s="21">
        <v>412100</v>
      </c>
      <c r="T256" s="21">
        <v>402160</v>
      </c>
      <c r="U256" s="21">
        <v>375120</v>
      </c>
      <c r="V256" s="21">
        <v>362400</v>
      </c>
      <c r="W256" s="21">
        <v>366000</v>
      </c>
      <c r="X256" s="21">
        <v>353120</v>
      </c>
      <c r="Y256" s="21">
        <v>220705.65</v>
      </c>
      <c r="Z256" s="21">
        <v>214580</v>
      </c>
      <c r="AA256" s="21">
        <v>205355</v>
      </c>
      <c r="AB256" s="21">
        <v>196208</v>
      </c>
      <c r="AC256" s="31">
        <f t="shared" si="36"/>
        <v>10.980841482586799</v>
      </c>
      <c r="AD256" s="31">
        <f t="shared" si="37"/>
        <v>10.71597964240987</v>
      </c>
      <c r="AE256" s="31">
        <f t="shared" si="38"/>
        <v>9.9954701697354054</v>
      </c>
      <c r="AF256" s="31">
        <f t="shared" si="39"/>
        <v>9.6565322817021499</v>
      </c>
      <c r="AG256" s="31">
        <f t="shared" si="40"/>
        <v>9.7524580990700525</v>
      </c>
      <c r="AH256" s="31">
        <f t="shared" si="41"/>
        <v>9.4092568413760027</v>
      </c>
      <c r="AI256" s="31">
        <f t="shared" si="42"/>
        <v>5.8809360761011487</v>
      </c>
      <c r="AJ256" s="31">
        <f t="shared" si="43"/>
        <v>5.7177116363345677</v>
      </c>
      <c r="AK256" s="31">
        <f t="shared" si="44"/>
        <v>5.4719017293293186</v>
      </c>
      <c r="AL256" s="31">
        <f t="shared" si="45"/>
        <v>5.2281702150337068</v>
      </c>
    </row>
    <row r="257" spans="1:38" s="2" customFormat="1" ht="18.75" customHeight="1" x14ac:dyDescent="0.25">
      <c r="A257" s="17">
        <v>856</v>
      </c>
      <c r="B257" s="3" t="s">
        <v>637</v>
      </c>
      <c r="C257" s="16">
        <v>7896</v>
      </c>
      <c r="D257" s="16"/>
      <c r="E257" s="3"/>
      <c r="F257" s="2" t="s">
        <v>885</v>
      </c>
      <c r="G257" s="3"/>
      <c r="H257" s="32"/>
      <c r="I257" s="33"/>
      <c r="J257" s="34"/>
      <c r="K257" s="3"/>
      <c r="L257" s="3"/>
      <c r="M257" s="18"/>
      <c r="N257" s="18"/>
      <c r="O257" s="18"/>
      <c r="P257" s="111"/>
      <c r="Q257" s="18"/>
      <c r="R257" s="18"/>
      <c r="S257" s="20">
        <v>45400</v>
      </c>
      <c r="T257" s="20">
        <v>44800</v>
      </c>
      <c r="U257" s="20">
        <v>34840</v>
      </c>
      <c r="V257" s="20">
        <v>51640</v>
      </c>
      <c r="W257" s="20">
        <v>22960</v>
      </c>
      <c r="X257" s="20">
        <v>35440</v>
      </c>
      <c r="Y257" s="20">
        <v>42800</v>
      </c>
      <c r="Z257" s="20">
        <v>37200</v>
      </c>
      <c r="AA257" s="20">
        <v>42880</v>
      </c>
      <c r="AB257" s="20">
        <v>21120</v>
      </c>
      <c r="AC257" s="31">
        <f t="shared" si="36"/>
        <v>5.7497467071935153</v>
      </c>
      <c r="AD257" s="31">
        <f t="shared" si="37"/>
        <v>5.6737588652482271</v>
      </c>
      <c r="AE257" s="31">
        <f t="shared" si="38"/>
        <v>4.4123606889564337</v>
      </c>
      <c r="AF257" s="31">
        <f t="shared" si="39"/>
        <v>6.5400202634245188</v>
      </c>
      <c r="AG257" s="31">
        <f t="shared" si="40"/>
        <v>2.9078014184397163</v>
      </c>
      <c r="AH257" s="31">
        <f t="shared" si="41"/>
        <v>4.4883485309017228</v>
      </c>
      <c r="AI257" s="31">
        <f t="shared" si="42"/>
        <v>5.4204660587639308</v>
      </c>
      <c r="AJ257" s="31">
        <f t="shared" si="43"/>
        <v>4.7112462006079028</v>
      </c>
      <c r="AK257" s="31">
        <f t="shared" si="44"/>
        <v>5.4305977710233027</v>
      </c>
      <c r="AL257" s="31">
        <f t="shared" si="45"/>
        <v>2.6747720364741641</v>
      </c>
    </row>
    <row r="258" spans="1:38" s="2" customFormat="1" ht="18.75" customHeight="1" x14ac:dyDescent="0.25">
      <c r="A258" s="17">
        <v>366</v>
      </c>
      <c r="B258" s="3" t="s">
        <v>488</v>
      </c>
      <c r="C258" s="16">
        <v>4992</v>
      </c>
      <c r="D258" s="16"/>
      <c r="E258" s="3"/>
      <c r="F258" s="2" t="s">
        <v>885</v>
      </c>
      <c r="G258" s="3"/>
      <c r="H258" s="32"/>
      <c r="I258" s="33"/>
      <c r="J258" s="34"/>
      <c r="K258" s="3"/>
      <c r="L258" s="3"/>
      <c r="M258" s="18"/>
      <c r="N258" s="18"/>
      <c r="O258" s="18"/>
      <c r="P258" s="111"/>
      <c r="Q258" s="18"/>
      <c r="R258" s="18"/>
      <c r="S258" s="20">
        <v>56260</v>
      </c>
      <c r="T258" s="20">
        <v>62180</v>
      </c>
      <c r="U258" s="20">
        <v>60930</v>
      </c>
      <c r="V258" s="20">
        <v>67110</v>
      </c>
      <c r="W258" s="20">
        <v>52570</v>
      </c>
      <c r="X258" s="20">
        <v>54690</v>
      </c>
      <c r="Y258" s="20">
        <v>46020</v>
      </c>
      <c r="Z258" s="20">
        <v>48735</v>
      </c>
      <c r="AA258" s="20">
        <v>26745</v>
      </c>
      <c r="AB258" s="20">
        <v>16569</v>
      </c>
      <c r="AC258" s="31">
        <f t="shared" si="36"/>
        <v>11.270032051282051</v>
      </c>
      <c r="AD258" s="31">
        <f t="shared" si="37"/>
        <v>12.455929487179487</v>
      </c>
      <c r="AE258" s="31">
        <f t="shared" si="38"/>
        <v>12.205528846153847</v>
      </c>
      <c r="AF258" s="31">
        <f t="shared" si="39"/>
        <v>13.443509615384615</v>
      </c>
      <c r="AG258" s="31">
        <f t="shared" si="40"/>
        <v>10.530849358974359</v>
      </c>
      <c r="AH258" s="31">
        <f t="shared" si="41"/>
        <v>10.955528846153847</v>
      </c>
      <c r="AI258" s="31">
        <f t="shared" si="42"/>
        <v>9.21875</v>
      </c>
      <c r="AJ258" s="31">
        <f t="shared" si="43"/>
        <v>9.7626201923076916</v>
      </c>
      <c r="AK258" s="31">
        <f t="shared" si="44"/>
        <v>5.357572115384615</v>
      </c>
      <c r="AL258" s="31">
        <f t="shared" si="45"/>
        <v>3.3191105769230771</v>
      </c>
    </row>
    <row r="259" spans="1:38" s="2" customFormat="1" ht="18.75" customHeight="1" x14ac:dyDescent="0.25">
      <c r="A259" s="17">
        <v>157</v>
      </c>
      <c r="B259" s="3" t="s">
        <v>377</v>
      </c>
      <c r="C259" s="16">
        <v>5978</v>
      </c>
      <c r="D259" s="16"/>
      <c r="E259" s="3"/>
      <c r="F259" s="2" t="s">
        <v>885</v>
      </c>
      <c r="G259" s="3"/>
      <c r="H259" s="32"/>
      <c r="I259" s="33"/>
      <c r="J259" s="34"/>
      <c r="K259" s="3"/>
      <c r="L259" s="3"/>
      <c r="M259" s="18"/>
      <c r="N259" s="18"/>
      <c r="O259" s="18"/>
      <c r="P259" s="111"/>
      <c r="Q259" s="18"/>
      <c r="R259" s="18"/>
      <c r="S259" s="20">
        <v>40947</v>
      </c>
      <c r="T259" s="20">
        <v>39047</v>
      </c>
      <c r="U259" s="20">
        <v>43610</v>
      </c>
      <c r="V259" s="20">
        <v>41048</v>
      </c>
      <c r="W259" s="20">
        <v>32449</v>
      </c>
      <c r="X259" s="20">
        <v>31088</v>
      </c>
      <c r="Y259" s="20">
        <v>30106</v>
      </c>
      <c r="Z259" s="20">
        <v>32107</v>
      </c>
      <c r="AA259" s="20">
        <v>31978</v>
      </c>
      <c r="AB259" s="20">
        <v>28524</v>
      </c>
      <c r="AC259" s="31">
        <f t="shared" si="36"/>
        <v>6.8496152559384411</v>
      </c>
      <c r="AD259" s="31">
        <f t="shared" si="37"/>
        <v>6.5317832050853131</v>
      </c>
      <c r="AE259" s="31">
        <f t="shared" si="38"/>
        <v>7.2950819672131146</v>
      </c>
      <c r="AF259" s="31">
        <f t="shared" si="39"/>
        <v>6.8665105386416858</v>
      </c>
      <c r="AG259" s="31">
        <f t="shared" si="40"/>
        <v>5.4280695884911339</v>
      </c>
      <c r="AH259" s="31">
        <f t="shared" si="41"/>
        <v>5.2004014720642351</v>
      </c>
      <c r="AI259" s="31">
        <f t="shared" si="42"/>
        <v>5.0361324857811978</v>
      </c>
      <c r="AJ259" s="31">
        <f t="shared" si="43"/>
        <v>5.3708598193375714</v>
      </c>
      <c r="AK259" s="31">
        <f t="shared" si="44"/>
        <v>5.3492806958849117</v>
      </c>
      <c r="AL259" s="31">
        <f t="shared" si="45"/>
        <v>4.7714954834392778</v>
      </c>
    </row>
    <row r="260" spans="1:38" s="2" customFormat="1" ht="18.75" customHeight="1" x14ac:dyDescent="0.25">
      <c r="A260" s="17">
        <v>224</v>
      </c>
      <c r="B260" s="3" t="s">
        <v>400</v>
      </c>
      <c r="C260" s="16">
        <v>5839</v>
      </c>
      <c r="D260" s="16"/>
      <c r="E260" s="3"/>
      <c r="F260" s="2" t="s">
        <v>885</v>
      </c>
      <c r="G260" s="3"/>
      <c r="H260" s="32"/>
      <c r="I260" s="33"/>
      <c r="J260" s="34"/>
      <c r="K260" s="3"/>
      <c r="L260" s="3"/>
      <c r="M260" s="18"/>
      <c r="N260" s="18"/>
      <c r="O260" s="18"/>
      <c r="P260" s="111"/>
      <c r="Q260" s="18"/>
      <c r="R260" s="18"/>
      <c r="S260" s="20">
        <v>38726</v>
      </c>
      <c r="T260" s="20">
        <v>34951</v>
      </c>
      <c r="U260" s="20">
        <v>32467</v>
      </c>
      <c r="V260" s="20">
        <v>29618</v>
      </c>
      <c r="W260" s="20">
        <v>27368</v>
      </c>
      <c r="X260" s="20">
        <v>29833</v>
      </c>
      <c r="Y260" s="20">
        <v>30802</v>
      </c>
      <c r="Z260" s="20">
        <v>25482</v>
      </c>
      <c r="AA260" s="20">
        <v>30843</v>
      </c>
      <c r="AB260" s="20">
        <v>26431</v>
      </c>
      <c r="AC260" s="31">
        <f t="shared" ref="AC260:AC323" si="46">S260/C260</f>
        <v>6.6323000513786603</v>
      </c>
      <c r="AD260" s="31">
        <f t="shared" ref="AD260:AD323" si="47">T260/C260</f>
        <v>5.9857852371981508</v>
      </c>
      <c r="AE260" s="31">
        <f t="shared" ref="AE260:AE323" si="48">U260/C260</f>
        <v>5.5603699263572528</v>
      </c>
      <c r="AF260" s="31">
        <f t="shared" ref="AF260:AF323" si="49">V260/C260</f>
        <v>5.0724439116287039</v>
      </c>
      <c r="AG260" s="31">
        <f t="shared" ref="AG260:AG323" si="50">W260/C260</f>
        <v>4.6871039561568759</v>
      </c>
      <c r="AH260" s="31">
        <f t="shared" ref="AH260:AH323" si="51">X260/C260</f>
        <v>5.109265285151567</v>
      </c>
      <c r="AI260" s="31">
        <f t="shared" ref="AI260:AI323" si="52">Y260/C260</f>
        <v>5.2752183593081003</v>
      </c>
      <c r="AJ260" s="31">
        <f t="shared" ref="AJ260:AJ323" si="53">Z260/C260</f>
        <v>4.3641034423702685</v>
      </c>
      <c r="AK260" s="31">
        <f t="shared" ref="AK260:AK323" si="54">AA260/C260</f>
        <v>5.2822401096078098</v>
      </c>
      <c r="AL260" s="31">
        <f t="shared" ref="AL260:AL323" si="55">AB260/C260</f>
        <v>4.5266312724781637</v>
      </c>
    </row>
    <row r="261" spans="1:38" s="2" customFormat="1" ht="18.75" customHeight="1" x14ac:dyDescent="0.25">
      <c r="A261" s="17">
        <v>924</v>
      </c>
      <c r="B261" s="3" t="s">
        <v>701</v>
      </c>
      <c r="C261" s="16">
        <v>2720</v>
      </c>
      <c r="D261" s="16"/>
      <c r="E261" s="3"/>
      <c r="F261" s="2" t="s">
        <v>885</v>
      </c>
      <c r="G261" s="3"/>
      <c r="H261" s="32"/>
      <c r="I261" s="33"/>
      <c r="J261" s="34"/>
      <c r="K261" s="3"/>
      <c r="L261" s="3"/>
      <c r="M261" s="18"/>
      <c r="N261" s="18"/>
      <c r="O261" s="18"/>
      <c r="P261" s="111"/>
      <c r="Q261" s="18"/>
      <c r="R261" s="18"/>
      <c r="S261" s="20">
        <v>15932</v>
      </c>
      <c r="T261" s="20">
        <v>14683</v>
      </c>
      <c r="U261" s="20">
        <v>12479</v>
      </c>
      <c r="V261" s="20">
        <v>12558</v>
      </c>
      <c r="W261" s="20">
        <v>10936</v>
      </c>
      <c r="X261" s="20">
        <v>15051</v>
      </c>
      <c r="Y261" s="20">
        <v>18543</v>
      </c>
      <c r="Z261" s="20">
        <v>17504</v>
      </c>
      <c r="AA261" s="20">
        <v>14119</v>
      </c>
      <c r="AB261" s="20">
        <v>12370</v>
      </c>
      <c r="AC261" s="31">
        <f t="shared" si="46"/>
        <v>5.8573529411764707</v>
      </c>
      <c r="AD261" s="31">
        <f t="shared" si="47"/>
        <v>5.3981617647058826</v>
      </c>
      <c r="AE261" s="31">
        <f t="shared" si="48"/>
        <v>4.5878676470588236</v>
      </c>
      <c r="AF261" s="31">
        <f t="shared" si="49"/>
        <v>4.6169117647058826</v>
      </c>
      <c r="AG261" s="31">
        <f t="shared" si="50"/>
        <v>4.0205882352941176</v>
      </c>
      <c r="AH261" s="31">
        <f t="shared" si="51"/>
        <v>5.5334558823529409</v>
      </c>
      <c r="AI261" s="31">
        <f t="shared" si="52"/>
        <v>6.817279411764706</v>
      </c>
      <c r="AJ261" s="31">
        <f t="shared" si="53"/>
        <v>6.4352941176470591</v>
      </c>
      <c r="AK261" s="31">
        <f t="shared" si="54"/>
        <v>5.1908088235294114</v>
      </c>
      <c r="AL261" s="31">
        <f t="shared" si="55"/>
        <v>4.5477941176470589</v>
      </c>
    </row>
    <row r="262" spans="1:38" s="2" customFormat="1" ht="18.75" customHeight="1" x14ac:dyDescent="0.25">
      <c r="A262" s="17">
        <v>50</v>
      </c>
      <c r="B262" s="3" t="s">
        <v>287</v>
      </c>
      <c r="C262" s="16">
        <v>73845</v>
      </c>
      <c r="D262" s="16"/>
      <c r="E262" s="3">
        <v>200</v>
      </c>
      <c r="F262" s="3" t="str">
        <f>IF(E262&gt;=2000,"LARGE",IF(E262&gt;=1000,"MEDIUM",IF(E262&gt;0, "SMALL", "UNKNOWN")))</f>
        <v>SMALL</v>
      </c>
      <c r="G262" s="3"/>
      <c r="H262" s="32">
        <f>E262*'[1]Estimates for kW-kWh'!$E$4</f>
        <v>78.733415233415244</v>
      </c>
      <c r="I262" s="33">
        <f>H262*'[1]Estimates for kW-kWh'!$H$4</f>
        <v>10.129886555360848</v>
      </c>
      <c r="J262" s="34">
        <f>H262*'[1]Estimates for kW-kWh'!$I$4</f>
        <v>13192.028180223811</v>
      </c>
      <c r="K262" s="3"/>
      <c r="L262" s="3"/>
      <c r="M262" s="18" t="s">
        <v>241</v>
      </c>
      <c r="N262" s="18"/>
      <c r="O262" s="18"/>
      <c r="P262" s="111"/>
      <c r="Q262" s="18"/>
      <c r="R262" s="18"/>
      <c r="S262" s="21">
        <v>521200</v>
      </c>
      <c r="T262" s="21">
        <v>482000</v>
      </c>
      <c r="U262" s="21">
        <v>438800</v>
      </c>
      <c r="V262" s="21">
        <v>462400</v>
      </c>
      <c r="W262" s="21">
        <v>432800</v>
      </c>
      <c r="X262" s="21">
        <v>431200</v>
      </c>
      <c r="Y262" s="21">
        <v>429200</v>
      </c>
      <c r="Z262" s="21">
        <v>427200</v>
      </c>
      <c r="AA262" s="21">
        <v>379200</v>
      </c>
      <c r="AB262" s="21">
        <v>281200</v>
      </c>
      <c r="AC262" s="31">
        <f t="shared" si="46"/>
        <v>7.0580269483377345</v>
      </c>
      <c r="AD262" s="31">
        <f t="shared" si="47"/>
        <v>6.5271853206039676</v>
      </c>
      <c r="AE262" s="31">
        <f t="shared" si="48"/>
        <v>5.9421761798361432</v>
      </c>
      <c r="AF262" s="31">
        <f t="shared" si="49"/>
        <v>6.2617645067370846</v>
      </c>
      <c r="AG262" s="31">
        <f t="shared" si="50"/>
        <v>5.8609249102850569</v>
      </c>
      <c r="AH262" s="31">
        <f t="shared" si="51"/>
        <v>5.8392579050714337</v>
      </c>
      <c r="AI262" s="31">
        <f t="shared" si="52"/>
        <v>5.8121741485544041</v>
      </c>
      <c r="AJ262" s="31">
        <f t="shared" si="53"/>
        <v>5.7850903920373753</v>
      </c>
      <c r="AK262" s="31">
        <f t="shared" si="54"/>
        <v>5.1350802356286813</v>
      </c>
      <c r="AL262" s="31">
        <f t="shared" si="55"/>
        <v>3.8079761662942651</v>
      </c>
    </row>
    <row r="263" spans="1:38" s="2" customFormat="1" ht="18.75" customHeight="1" x14ac:dyDescent="0.25">
      <c r="A263" s="17">
        <v>971</v>
      </c>
      <c r="B263" s="3" t="s">
        <v>739</v>
      </c>
      <c r="C263" s="16">
        <v>3112</v>
      </c>
      <c r="D263" s="16"/>
      <c r="E263" s="3"/>
      <c r="F263" s="2" t="s">
        <v>885</v>
      </c>
      <c r="G263" s="3"/>
      <c r="H263" s="32"/>
      <c r="I263" s="33"/>
      <c r="J263" s="34"/>
      <c r="K263" s="3"/>
      <c r="L263" s="3"/>
      <c r="M263" s="18"/>
      <c r="N263" s="18"/>
      <c r="O263" s="18"/>
      <c r="P263" s="111"/>
      <c r="Q263" s="18"/>
      <c r="R263" s="18"/>
      <c r="S263" s="20">
        <v>20119</v>
      </c>
      <c r="T263" s="20">
        <v>10909</v>
      </c>
      <c r="U263" s="20">
        <v>9536</v>
      </c>
      <c r="V263" s="20">
        <v>8106</v>
      </c>
      <c r="W263" s="20">
        <v>12205</v>
      </c>
      <c r="X263" s="20">
        <v>14179</v>
      </c>
      <c r="Y263" s="20">
        <v>10804</v>
      </c>
      <c r="Z263" s="20">
        <v>15353</v>
      </c>
      <c r="AA263" s="20">
        <v>15970</v>
      </c>
      <c r="AB263" s="20">
        <v>8416</v>
      </c>
      <c r="AC263" s="31">
        <f t="shared" si="46"/>
        <v>6.4649742930591261</v>
      </c>
      <c r="AD263" s="31">
        <f t="shared" si="47"/>
        <v>3.5054627249357329</v>
      </c>
      <c r="AE263" s="31">
        <f t="shared" si="48"/>
        <v>3.0642673521850901</v>
      </c>
      <c r="AF263" s="31">
        <f t="shared" si="49"/>
        <v>2.6047557840616968</v>
      </c>
      <c r="AG263" s="31">
        <f t="shared" si="50"/>
        <v>3.9219151670951158</v>
      </c>
      <c r="AH263" s="31">
        <f t="shared" si="51"/>
        <v>4.5562339331619537</v>
      </c>
      <c r="AI263" s="31">
        <f t="shared" si="52"/>
        <v>3.4717223650385605</v>
      </c>
      <c r="AJ263" s="31">
        <f t="shared" si="53"/>
        <v>4.9334832904884323</v>
      </c>
      <c r="AK263" s="31">
        <f t="shared" si="54"/>
        <v>5.1317480719794348</v>
      </c>
      <c r="AL263" s="31">
        <f t="shared" si="55"/>
        <v>2.7043701799485862</v>
      </c>
    </row>
    <row r="264" spans="1:38" s="2" customFormat="1" ht="18.75" customHeight="1" x14ac:dyDescent="0.25">
      <c r="A264" s="17">
        <v>104</v>
      </c>
      <c r="B264" s="3" t="s">
        <v>194</v>
      </c>
      <c r="C264" s="16">
        <v>53296</v>
      </c>
      <c r="D264" s="16"/>
      <c r="E264" s="3">
        <v>900</v>
      </c>
      <c r="F264" s="3" t="str">
        <f>IF(E264&gt;=2000,"LARGE",IF(E264&gt;=1000,"MEDIUM",IF(E264&gt;0, "SMALL", "UNKNOWN")))</f>
        <v>SMALL</v>
      </c>
      <c r="G264" s="3" t="s">
        <v>17</v>
      </c>
      <c r="H264" s="32">
        <f>E264*'[1]Estimates for kW-kWh'!$E$4</f>
        <v>354.30036855036855</v>
      </c>
      <c r="I264" s="33">
        <f>H264*'[1]Estimates for kW-kWh'!$H$4</f>
        <v>45.584489499123805</v>
      </c>
      <c r="J264" s="34">
        <f>H264*'[1]Estimates for kW-kWh'!$I$4</f>
        <v>59364.12681100714</v>
      </c>
      <c r="K264" s="3"/>
      <c r="L264" s="3"/>
      <c r="M264" s="18" t="s">
        <v>18</v>
      </c>
      <c r="N264" s="18"/>
      <c r="O264" s="18"/>
      <c r="P264" s="111"/>
      <c r="Q264" s="18"/>
      <c r="R264" s="18"/>
      <c r="S264" s="29" t="s">
        <v>320</v>
      </c>
      <c r="T264" s="29" t="s">
        <v>320</v>
      </c>
      <c r="U264" s="29" t="s">
        <v>320</v>
      </c>
      <c r="V264" s="29" t="s">
        <v>320</v>
      </c>
      <c r="W264" s="29" t="s">
        <v>320</v>
      </c>
      <c r="X264" s="21">
        <v>9820</v>
      </c>
      <c r="Y264" s="21">
        <v>267955.96000000002</v>
      </c>
      <c r="Z264" s="21">
        <v>270606</v>
      </c>
      <c r="AA264" s="21">
        <v>269459</v>
      </c>
      <c r="AB264" s="21">
        <v>193123</v>
      </c>
      <c r="AC264" s="31" t="e">
        <f t="shared" si="46"/>
        <v>#VALUE!</v>
      </c>
      <c r="AD264" s="31" t="e">
        <f t="shared" si="47"/>
        <v>#VALUE!</v>
      </c>
      <c r="AE264" s="31" t="e">
        <f t="shared" si="48"/>
        <v>#VALUE!</v>
      </c>
      <c r="AF264" s="31" t="e">
        <f t="shared" si="49"/>
        <v>#VALUE!</v>
      </c>
      <c r="AG264" s="31" t="e">
        <f t="shared" si="50"/>
        <v>#VALUE!</v>
      </c>
      <c r="AH264" s="31">
        <f t="shared" si="51"/>
        <v>0.1842539777844491</v>
      </c>
      <c r="AI264" s="31">
        <f t="shared" si="52"/>
        <v>5.0276936355448818</v>
      </c>
      <c r="AJ264" s="31">
        <f t="shared" si="53"/>
        <v>5.0774166916841788</v>
      </c>
      <c r="AK264" s="31">
        <f t="shared" si="54"/>
        <v>5.0558953767637345</v>
      </c>
      <c r="AL264" s="31">
        <f t="shared" si="55"/>
        <v>3.6235927649354549</v>
      </c>
    </row>
    <row r="265" spans="1:38" s="2" customFormat="1" ht="18.75" customHeight="1" x14ac:dyDescent="0.25">
      <c r="A265" s="17">
        <v>55</v>
      </c>
      <c r="B265" s="3" t="s">
        <v>303</v>
      </c>
      <c r="C265" s="16">
        <v>54017</v>
      </c>
      <c r="D265" s="16"/>
      <c r="E265" s="3">
        <v>100</v>
      </c>
      <c r="F265" s="3" t="str">
        <f>IF(E265&gt;=2000,"LARGE",IF(E265&gt;=1000,"MEDIUM",IF(E265&gt;0, "SMALL", "UNKNOWN")))</f>
        <v>SMALL</v>
      </c>
      <c r="G265" s="3"/>
      <c r="H265" s="32">
        <f>E265*'[1]Estimates for kW-kWh'!$E$4</f>
        <v>39.366707616707622</v>
      </c>
      <c r="I265" s="33">
        <f>H265*'[1]Estimates for kW-kWh'!$H$4</f>
        <v>5.064943277680424</v>
      </c>
      <c r="J265" s="34">
        <f>H265*'[1]Estimates for kW-kWh'!$I$4</f>
        <v>6596.0140901119057</v>
      </c>
      <c r="K265" s="3"/>
      <c r="L265" s="3"/>
      <c r="M265" s="18" t="s">
        <v>241</v>
      </c>
      <c r="N265" s="18"/>
      <c r="O265" s="18"/>
      <c r="P265" s="111"/>
      <c r="Q265" s="18"/>
      <c r="R265" s="18"/>
      <c r="S265" s="20">
        <v>171772</v>
      </c>
      <c r="T265" s="20">
        <v>76391</v>
      </c>
      <c r="U265" s="20">
        <v>72772</v>
      </c>
      <c r="V265" s="20">
        <v>243538</v>
      </c>
      <c r="W265" s="20">
        <v>406824</v>
      </c>
      <c r="X265" s="20">
        <v>403370</v>
      </c>
      <c r="Y265" s="20">
        <v>374531</v>
      </c>
      <c r="Z265" s="20">
        <v>313637</v>
      </c>
      <c r="AA265" s="20">
        <v>270319</v>
      </c>
      <c r="AB265" s="20">
        <v>243197</v>
      </c>
      <c r="AC265" s="31">
        <f t="shared" si="46"/>
        <v>3.1799618638576743</v>
      </c>
      <c r="AD265" s="31">
        <f t="shared" si="47"/>
        <v>1.4142029361127053</v>
      </c>
      <c r="AE265" s="31">
        <f t="shared" si="48"/>
        <v>1.3472055093766777</v>
      </c>
      <c r="AF265" s="31">
        <f t="shared" si="49"/>
        <v>4.5085436066423537</v>
      </c>
      <c r="AG265" s="31">
        <f t="shared" si="50"/>
        <v>7.5314067793472423</v>
      </c>
      <c r="AH265" s="31">
        <f t="shared" si="51"/>
        <v>7.4674639465353501</v>
      </c>
      <c r="AI265" s="31">
        <f t="shared" si="52"/>
        <v>6.9335764666679012</v>
      </c>
      <c r="AJ265" s="31">
        <f t="shared" si="53"/>
        <v>5.8062646944480445</v>
      </c>
      <c r="AK265" s="31">
        <f t="shared" si="54"/>
        <v>5.0043319695651372</v>
      </c>
      <c r="AL265" s="31">
        <f t="shared" si="55"/>
        <v>4.5022307791991407</v>
      </c>
    </row>
    <row r="266" spans="1:38" s="2" customFormat="1" ht="18.75" customHeight="1" x14ac:dyDescent="0.25">
      <c r="A266" s="17">
        <v>928</v>
      </c>
      <c r="B266" s="3" t="s">
        <v>705</v>
      </c>
      <c r="C266" s="16">
        <v>4981</v>
      </c>
      <c r="D266" s="16"/>
      <c r="E266" s="3"/>
      <c r="F266" s="2" t="s">
        <v>885</v>
      </c>
      <c r="G266" s="3"/>
      <c r="H266" s="32"/>
      <c r="I266" s="33"/>
      <c r="J266" s="34"/>
      <c r="K266" s="3"/>
      <c r="L266" s="3"/>
      <c r="M266" s="18"/>
      <c r="N266" s="18"/>
      <c r="O266" s="18"/>
      <c r="P266" s="111"/>
      <c r="Q266" s="18"/>
      <c r="R266" s="18"/>
      <c r="S266" s="20">
        <v>35116</v>
      </c>
      <c r="T266" s="20">
        <v>35522</v>
      </c>
      <c r="U266" s="20">
        <v>31890</v>
      </c>
      <c r="V266" s="20">
        <v>38060</v>
      </c>
      <c r="W266" s="20">
        <v>34401</v>
      </c>
      <c r="X266" s="20">
        <v>37091</v>
      </c>
      <c r="Y266" s="20">
        <v>39422</v>
      </c>
      <c r="Z266" s="20">
        <v>30201</v>
      </c>
      <c r="AA266" s="20">
        <v>24893</v>
      </c>
      <c r="AB266" s="20">
        <v>18550</v>
      </c>
      <c r="AC266" s="31">
        <f t="shared" si="46"/>
        <v>7.049989961855049</v>
      </c>
      <c r="AD266" s="31">
        <f t="shared" si="47"/>
        <v>7.1314996988556514</v>
      </c>
      <c r="AE266" s="31">
        <f t="shared" si="48"/>
        <v>6.4023288496285886</v>
      </c>
      <c r="AF266" s="31">
        <f t="shared" si="49"/>
        <v>7.6410359365589242</v>
      </c>
      <c r="AG266" s="31">
        <f t="shared" si="50"/>
        <v>6.9064444890584218</v>
      </c>
      <c r="AH266" s="31">
        <f t="shared" si="51"/>
        <v>7.4464966874121661</v>
      </c>
      <c r="AI266" s="31">
        <f t="shared" si="52"/>
        <v>7.9144750050190726</v>
      </c>
      <c r="AJ266" s="31">
        <f t="shared" si="53"/>
        <v>6.0632403131901222</v>
      </c>
      <c r="AK266" s="31">
        <f t="shared" si="54"/>
        <v>4.9975908452118052</v>
      </c>
      <c r="AL266" s="31">
        <f t="shared" si="55"/>
        <v>3.7241517767516563</v>
      </c>
    </row>
    <row r="267" spans="1:38" s="2" customFormat="1" ht="18.75" customHeight="1" x14ac:dyDescent="0.25">
      <c r="A267" s="17">
        <v>183</v>
      </c>
      <c r="B267" s="3" t="s">
        <v>209</v>
      </c>
      <c r="C267" s="16">
        <v>10325</v>
      </c>
      <c r="D267" s="16"/>
      <c r="E267" s="3">
        <v>700</v>
      </c>
      <c r="F267" s="3" t="str">
        <f>IF(E267&gt;=2000,"LARGE",IF(E267&gt;=1000,"MEDIUM",IF(E267&gt;0, "SMALL", "UNKNOWN")))</f>
        <v>SMALL</v>
      </c>
      <c r="G267" s="3"/>
      <c r="H267" s="32">
        <f>E267*'[1]Estimates for kW-kWh'!$E$4</f>
        <v>275.56695331695335</v>
      </c>
      <c r="I267" s="33">
        <f>H267*'[1]Estimates for kW-kWh'!$H$4</f>
        <v>35.454602943762964</v>
      </c>
      <c r="J267" s="34">
        <f>H267*'[1]Estimates for kW-kWh'!$I$4</f>
        <v>46172.098630783337</v>
      </c>
      <c r="K267" s="3"/>
      <c r="L267" s="3"/>
      <c r="M267" s="18" t="s">
        <v>210</v>
      </c>
      <c r="N267" s="18"/>
      <c r="O267" s="18"/>
      <c r="P267" s="111"/>
      <c r="Q267" s="18"/>
      <c r="R267" s="18"/>
      <c r="S267" s="21">
        <v>55010</v>
      </c>
      <c r="T267" s="21">
        <v>61420</v>
      </c>
      <c r="U267" s="21">
        <v>57230</v>
      </c>
      <c r="V267" s="21">
        <v>73780</v>
      </c>
      <c r="W267" s="21">
        <v>63500</v>
      </c>
      <c r="X267" s="21">
        <v>58050</v>
      </c>
      <c r="Y267" s="21">
        <v>49100</v>
      </c>
      <c r="Z267" s="21">
        <v>46400</v>
      </c>
      <c r="AA267" s="21">
        <v>49150</v>
      </c>
      <c r="AB267" s="21">
        <v>64340</v>
      </c>
      <c r="AC267" s="31">
        <f t="shared" si="46"/>
        <v>5.3278450363196121</v>
      </c>
      <c r="AD267" s="31">
        <f t="shared" si="47"/>
        <v>5.9486682808716704</v>
      </c>
      <c r="AE267" s="31">
        <f t="shared" si="48"/>
        <v>5.5428571428571427</v>
      </c>
      <c r="AF267" s="31">
        <f t="shared" si="49"/>
        <v>7.1457627118644069</v>
      </c>
      <c r="AG267" s="31">
        <f t="shared" si="50"/>
        <v>6.1501210653753029</v>
      </c>
      <c r="AH267" s="31">
        <f t="shared" si="51"/>
        <v>5.6222760290556897</v>
      </c>
      <c r="AI267" s="31">
        <f t="shared" si="52"/>
        <v>4.7554479418886197</v>
      </c>
      <c r="AJ267" s="31">
        <f t="shared" si="53"/>
        <v>4.4939467312348667</v>
      </c>
      <c r="AK267" s="31">
        <f t="shared" si="54"/>
        <v>4.7602905569007268</v>
      </c>
      <c r="AL267" s="31">
        <f t="shared" si="55"/>
        <v>6.2314769975786923</v>
      </c>
    </row>
    <row r="268" spans="1:38" s="2" customFormat="1" ht="18.75" customHeight="1" x14ac:dyDescent="0.25">
      <c r="A268" s="13">
        <v>506</v>
      </c>
      <c r="B268" s="5" t="s">
        <v>511</v>
      </c>
      <c r="C268" s="14">
        <v>11145</v>
      </c>
      <c r="D268" s="14"/>
      <c r="F268" s="2" t="s">
        <v>885</v>
      </c>
      <c r="H268" s="35"/>
      <c r="I268" s="36"/>
      <c r="J268" s="37"/>
      <c r="M268" s="38"/>
      <c r="N268" s="38"/>
      <c r="O268" s="38"/>
      <c r="P268" s="39"/>
      <c r="Q268" s="38"/>
      <c r="R268" s="38"/>
      <c r="S268" s="20">
        <v>58739</v>
      </c>
      <c r="T268" s="20">
        <v>64494</v>
      </c>
      <c r="U268" s="20">
        <v>66801</v>
      </c>
      <c r="V268" s="20">
        <v>62563</v>
      </c>
      <c r="W268" s="20">
        <v>51372</v>
      </c>
      <c r="X268" s="20">
        <v>49426</v>
      </c>
      <c r="Y268" s="20">
        <v>55911</v>
      </c>
      <c r="Z268" s="20">
        <v>61403</v>
      </c>
      <c r="AA268" s="20">
        <v>51214</v>
      </c>
      <c r="AB268" s="20">
        <v>43349</v>
      </c>
      <c r="AC268" s="31">
        <f t="shared" si="46"/>
        <v>5.270435172723194</v>
      </c>
      <c r="AD268" s="31">
        <f t="shared" si="47"/>
        <v>5.7868102288021532</v>
      </c>
      <c r="AE268" s="31">
        <f t="shared" si="48"/>
        <v>5.9938088829071337</v>
      </c>
      <c r="AF268" s="31">
        <f t="shared" si="49"/>
        <v>5.6135486765365634</v>
      </c>
      <c r="AG268" s="31">
        <f t="shared" si="50"/>
        <v>4.6094212651413189</v>
      </c>
      <c r="AH268" s="31">
        <f t="shared" si="51"/>
        <v>4.4348138178555407</v>
      </c>
      <c r="AI268" s="31">
        <f t="shared" si="52"/>
        <v>5.0166890982503363</v>
      </c>
      <c r="AJ268" s="31">
        <f t="shared" si="53"/>
        <v>5.5094661283086586</v>
      </c>
      <c r="AK268" s="31">
        <f t="shared" si="54"/>
        <v>4.5952445042620012</v>
      </c>
      <c r="AL268" s="31">
        <f t="shared" si="55"/>
        <v>3.8895468820098698</v>
      </c>
    </row>
    <row r="269" spans="1:38" s="2" customFormat="1" ht="18.75" customHeight="1" x14ac:dyDescent="0.25">
      <c r="A269" s="24">
        <v>371</v>
      </c>
      <c r="B269" s="5" t="s">
        <v>490</v>
      </c>
      <c r="C269" s="14">
        <v>4992</v>
      </c>
      <c r="D269" s="14"/>
      <c r="F269" s="2" t="s">
        <v>885</v>
      </c>
      <c r="H269" s="35"/>
      <c r="I269" s="36"/>
      <c r="J269" s="37"/>
      <c r="M269" s="38"/>
      <c r="N269" s="38"/>
      <c r="O269" s="38"/>
      <c r="P269" s="39"/>
      <c r="Q269" s="38"/>
      <c r="R269" s="38"/>
      <c r="S269" s="20">
        <v>21894</v>
      </c>
      <c r="T269" s="20">
        <v>17972</v>
      </c>
      <c r="U269" s="20">
        <v>15797</v>
      </c>
      <c r="V269" s="20">
        <v>23387</v>
      </c>
      <c r="W269" s="20">
        <v>25824</v>
      </c>
      <c r="X269" s="20">
        <v>19961</v>
      </c>
      <c r="Y269" s="20">
        <v>29102</v>
      </c>
      <c r="Z269" s="20">
        <v>25001</v>
      </c>
      <c r="AA269" s="20">
        <v>22835</v>
      </c>
      <c r="AB269" s="20">
        <v>19757</v>
      </c>
      <c r="AC269" s="31">
        <f t="shared" si="46"/>
        <v>4.3858173076923075</v>
      </c>
      <c r="AD269" s="31">
        <f t="shared" si="47"/>
        <v>3.6001602564102564</v>
      </c>
      <c r="AE269" s="31">
        <f t="shared" si="48"/>
        <v>3.164463141025641</v>
      </c>
      <c r="AF269" s="31">
        <f t="shared" si="49"/>
        <v>4.684895833333333</v>
      </c>
      <c r="AG269" s="31">
        <f t="shared" si="50"/>
        <v>5.1730769230769234</v>
      </c>
      <c r="AH269" s="31">
        <f t="shared" si="51"/>
        <v>3.9985977564102564</v>
      </c>
      <c r="AI269" s="31">
        <f t="shared" si="52"/>
        <v>5.8297275641025639</v>
      </c>
      <c r="AJ269" s="31">
        <f t="shared" si="53"/>
        <v>5.0082131410256414</v>
      </c>
      <c r="AK269" s="31">
        <f t="shared" si="54"/>
        <v>4.5743189102564106</v>
      </c>
      <c r="AL269" s="31">
        <f t="shared" si="55"/>
        <v>3.9577323717948718</v>
      </c>
    </row>
    <row r="270" spans="1:38" s="2" customFormat="1" ht="18.75" customHeight="1" x14ac:dyDescent="0.25">
      <c r="A270" s="17">
        <v>102</v>
      </c>
      <c r="B270" s="3" t="s">
        <v>192</v>
      </c>
      <c r="C270" s="16">
        <v>53319</v>
      </c>
      <c r="D270" s="16"/>
      <c r="E270" s="3">
        <v>900</v>
      </c>
      <c r="F270" s="3" t="str">
        <f>IF(E270&gt;=2000,"LARGE",IF(E270&gt;=1000,"MEDIUM",IF(E270&gt;0, "SMALL", "UNKNOWN")))</f>
        <v>SMALL</v>
      </c>
      <c r="G270" s="3" t="s">
        <v>17</v>
      </c>
      <c r="H270" s="32">
        <f>E270*'[1]Estimates for kW-kWh'!$E$4</f>
        <v>354.30036855036855</v>
      </c>
      <c r="I270" s="33">
        <f>H270*'[1]Estimates for kW-kWh'!$H$4</f>
        <v>45.584489499123805</v>
      </c>
      <c r="J270" s="34">
        <f>H270*'[1]Estimates for kW-kWh'!$I$4</f>
        <v>59364.12681100714</v>
      </c>
      <c r="K270" s="3"/>
      <c r="L270" s="3"/>
      <c r="M270" s="18" t="s">
        <v>18</v>
      </c>
      <c r="N270" s="18"/>
      <c r="O270" s="18"/>
      <c r="P270" s="111"/>
      <c r="Q270" s="18"/>
      <c r="R270" s="18"/>
      <c r="S270" s="29" t="s">
        <v>320</v>
      </c>
      <c r="T270" s="29" t="s">
        <v>320</v>
      </c>
      <c r="U270" s="29" t="s">
        <v>320</v>
      </c>
      <c r="V270" s="29" t="s">
        <v>320</v>
      </c>
      <c r="W270" s="29" t="s">
        <v>320</v>
      </c>
      <c r="X270" s="21">
        <v>13420</v>
      </c>
      <c r="Y270" s="21">
        <v>277177.62</v>
      </c>
      <c r="Z270" s="21">
        <v>266965</v>
      </c>
      <c r="AA270" s="21">
        <v>233280</v>
      </c>
      <c r="AB270" s="21">
        <v>175083</v>
      </c>
      <c r="AC270" s="31" t="e">
        <f t="shared" si="46"/>
        <v>#VALUE!</v>
      </c>
      <c r="AD270" s="31" t="e">
        <f t="shared" si="47"/>
        <v>#VALUE!</v>
      </c>
      <c r="AE270" s="31" t="e">
        <f t="shared" si="48"/>
        <v>#VALUE!</v>
      </c>
      <c r="AF270" s="31" t="e">
        <f t="shared" si="49"/>
        <v>#VALUE!</v>
      </c>
      <c r="AG270" s="31" t="e">
        <f t="shared" si="50"/>
        <v>#VALUE!</v>
      </c>
      <c r="AH270" s="31">
        <f t="shared" si="51"/>
        <v>0.25169264239764438</v>
      </c>
      <c r="AI270" s="31">
        <f t="shared" si="52"/>
        <v>5.1984774658189385</v>
      </c>
      <c r="AJ270" s="31">
        <f t="shared" si="53"/>
        <v>5.0069393649543317</v>
      </c>
      <c r="AK270" s="31">
        <f t="shared" si="54"/>
        <v>4.3751758285039104</v>
      </c>
      <c r="AL270" s="31">
        <f t="shared" si="55"/>
        <v>3.2836887413492377</v>
      </c>
    </row>
    <row r="271" spans="1:38" s="2" customFormat="1" ht="18.75" customHeight="1" x14ac:dyDescent="0.25">
      <c r="A271" s="17">
        <v>1131</v>
      </c>
      <c r="B271" s="3" t="s">
        <v>834</v>
      </c>
      <c r="C271" s="16">
        <v>4000</v>
      </c>
      <c r="D271" s="16"/>
      <c r="E271" s="3"/>
      <c r="F271" s="2" t="s">
        <v>885</v>
      </c>
      <c r="G271" s="3"/>
      <c r="H271" s="32"/>
      <c r="I271" s="33"/>
      <c r="J271" s="34"/>
      <c r="K271" s="3"/>
      <c r="L271" s="3"/>
      <c r="M271" s="18"/>
      <c r="N271" s="18"/>
      <c r="O271" s="18"/>
      <c r="P271" s="111"/>
      <c r="Q271" s="18"/>
      <c r="R271" s="18"/>
      <c r="S271" s="20">
        <v>27111</v>
      </c>
      <c r="T271" s="20">
        <v>25940</v>
      </c>
      <c r="U271" s="20">
        <v>22844</v>
      </c>
      <c r="V271" s="20">
        <v>19364</v>
      </c>
      <c r="W271" s="20">
        <v>17370</v>
      </c>
      <c r="X271" s="20">
        <v>17912</v>
      </c>
      <c r="Y271" s="20">
        <v>18019</v>
      </c>
      <c r="Z271" s="20">
        <v>19069</v>
      </c>
      <c r="AA271" s="20">
        <v>17487</v>
      </c>
      <c r="AB271" s="20">
        <v>14152</v>
      </c>
      <c r="AC271" s="31">
        <f t="shared" si="46"/>
        <v>6.7777500000000002</v>
      </c>
      <c r="AD271" s="31">
        <f t="shared" si="47"/>
        <v>6.4850000000000003</v>
      </c>
      <c r="AE271" s="31">
        <f t="shared" si="48"/>
        <v>5.7110000000000003</v>
      </c>
      <c r="AF271" s="31">
        <f t="shared" si="49"/>
        <v>4.8410000000000002</v>
      </c>
      <c r="AG271" s="31">
        <f t="shared" si="50"/>
        <v>4.3425000000000002</v>
      </c>
      <c r="AH271" s="31">
        <f t="shared" si="51"/>
        <v>4.4779999999999998</v>
      </c>
      <c r="AI271" s="31">
        <f t="shared" si="52"/>
        <v>4.5047499999999996</v>
      </c>
      <c r="AJ271" s="31">
        <f t="shared" si="53"/>
        <v>4.7672499999999998</v>
      </c>
      <c r="AK271" s="31">
        <f t="shared" si="54"/>
        <v>4.3717499999999996</v>
      </c>
      <c r="AL271" s="31">
        <f t="shared" si="55"/>
        <v>3.5379999999999998</v>
      </c>
    </row>
    <row r="272" spans="1:38" s="2" customFormat="1" ht="18.75" customHeight="1" x14ac:dyDescent="0.25">
      <c r="A272" s="17">
        <v>920</v>
      </c>
      <c r="B272" s="3" t="s">
        <v>697</v>
      </c>
      <c r="C272" s="16">
        <v>3733</v>
      </c>
      <c r="D272" s="16"/>
      <c r="E272" s="3"/>
      <c r="F272" s="2" t="s">
        <v>885</v>
      </c>
      <c r="G272" s="3"/>
      <c r="H272" s="32"/>
      <c r="I272" s="33"/>
      <c r="J272" s="34"/>
      <c r="K272" s="3"/>
      <c r="L272" s="3"/>
      <c r="M272" s="18"/>
      <c r="N272" s="18"/>
      <c r="O272" s="18"/>
      <c r="P272" s="111"/>
      <c r="Q272" s="18"/>
      <c r="R272" s="18"/>
      <c r="S272" s="20">
        <v>24120</v>
      </c>
      <c r="T272" s="20">
        <v>25800</v>
      </c>
      <c r="U272" s="20">
        <v>21320</v>
      </c>
      <c r="V272" s="20">
        <v>21600</v>
      </c>
      <c r="W272" s="20">
        <v>21360</v>
      </c>
      <c r="X272" s="20">
        <v>19600</v>
      </c>
      <c r="Y272" s="20">
        <v>17720</v>
      </c>
      <c r="Z272" s="20">
        <v>20560</v>
      </c>
      <c r="AA272" s="20">
        <v>15680</v>
      </c>
      <c r="AB272" s="20">
        <v>9200</v>
      </c>
      <c r="AC272" s="31">
        <f t="shared" si="46"/>
        <v>6.4612911867130993</v>
      </c>
      <c r="AD272" s="31">
        <f t="shared" si="47"/>
        <v>6.9113313688722204</v>
      </c>
      <c r="AE272" s="31">
        <f t="shared" si="48"/>
        <v>5.7112242164478975</v>
      </c>
      <c r="AF272" s="31">
        <f t="shared" si="49"/>
        <v>5.7862309134744176</v>
      </c>
      <c r="AG272" s="31">
        <f t="shared" si="50"/>
        <v>5.7219394588802572</v>
      </c>
      <c r="AH272" s="31">
        <f t="shared" si="51"/>
        <v>5.2504687918564157</v>
      </c>
      <c r="AI272" s="31">
        <f t="shared" si="52"/>
        <v>4.7468523975354939</v>
      </c>
      <c r="AJ272" s="31">
        <f t="shared" si="53"/>
        <v>5.5076346102330564</v>
      </c>
      <c r="AK272" s="31">
        <f t="shared" si="54"/>
        <v>4.2003750334851322</v>
      </c>
      <c r="AL272" s="31">
        <f t="shared" si="55"/>
        <v>2.4645057594428073</v>
      </c>
    </row>
    <row r="273" spans="1:38" s="2" customFormat="1" ht="18.75" customHeight="1" x14ac:dyDescent="0.25">
      <c r="A273" s="17">
        <v>881</v>
      </c>
      <c r="B273" s="3" t="s">
        <v>660</v>
      </c>
      <c r="C273" s="16">
        <v>6806</v>
      </c>
      <c r="D273" s="16"/>
      <c r="E273" s="3"/>
      <c r="F273" s="2" t="s">
        <v>885</v>
      </c>
      <c r="G273" s="3"/>
      <c r="H273" s="32"/>
      <c r="I273" s="33"/>
      <c r="J273" s="34"/>
      <c r="K273" s="3"/>
      <c r="L273" s="3"/>
      <c r="M273" s="18"/>
      <c r="N273" s="18"/>
      <c r="O273" s="18"/>
      <c r="P273" s="111"/>
      <c r="Q273" s="18"/>
      <c r="R273" s="18"/>
      <c r="S273" s="20">
        <v>34640</v>
      </c>
      <c r="T273" s="20">
        <v>34289</v>
      </c>
      <c r="U273" s="20">
        <v>31471</v>
      </c>
      <c r="V273" s="20">
        <v>31593</v>
      </c>
      <c r="W273" s="20">
        <v>29584</v>
      </c>
      <c r="X273" s="20">
        <v>33164</v>
      </c>
      <c r="Y273" s="20">
        <v>38504</v>
      </c>
      <c r="Z273" s="20">
        <v>36937</v>
      </c>
      <c r="AA273" s="20">
        <v>28487</v>
      </c>
      <c r="AB273" s="20">
        <v>19460</v>
      </c>
      <c r="AC273" s="31">
        <f t="shared" si="46"/>
        <v>5.0896267998824563</v>
      </c>
      <c r="AD273" s="31">
        <f t="shared" si="47"/>
        <v>5.0380546576550103</v>
      </c>
      <c r="AE273" s="31">
        <f t="shared" si="48"/>
        <v>4.6240082280340875</v>
      </c>
      <c r="AF273" s="31">
        <f t="shared" si="49"/>
        <v>4.6419335880105788</v>
      </c>
      <c r="AG273" s="31">
        <f t="shared" si="50"/>
        <v>4.3467528651190124</v>
      </c>
      <c r="AH273" s="31">
        <f t="shared" si="51"/>
        <v>4.8727593300029381</v>
      </c>
      <c r="AI273" s="31">
        <f t="shared" si="52"/>
        <v>5.6573611519247722</v>
      </c>
      <c r="AJ273" s="31">
        <f t="shared" si="53"/>
        <v>5.4271231266529529</v>
      </c>
      <c r="AK273" s="31">
        <f t="shared" si="54"/>
        <v>4.1855715545107257</v>
      </c>
      <c r="AL273" s="31">
        <f t="shared" si="55"/>
        <v>2.8592418454305024</v>
      </c>
    </row>
    <row r="274" spans="1:38" ht="18.75" customHeight="1" x14ac:dyDescent="0.25">
      <c r="A274" s="24">
        <v>311</v>
      </c>
      <c r="B274" s="5" t="s">
        <v>452</v>
      </c>
      <c r="C274" s="14">
        <v>3549</v>
      </c>
      <c r="D274" s="14"/>
      <c r="E274" s="2"/>
      <c r="F274" s="2" t="s">
        <v>885</v>
      </c>
      <c r="G274" s="2"/>
      <c r="H274" s="35"/>
      <c r="I274" s="36"/>
      <c r="J274" s="37"/>
      <c r="K274" s="2"/>
      <c r="L274" s="2"/>
      <c r="M274" s="38"/>
      <c r="N274" s="38"/>
      <c r="O274" s="38"/>
      <c r="P274" s="39"/>
      <c r="Q274" s="38"/>
      <c r="R274" s="38"/>
      <c r="S274" s="20">
        <v>9509</v>
      </c>
      <c r="T274" s="20">
        <v>12028</v>
      </c>
      <c r="U274" s="20">
        <v>19024</v>
      </c>
      <c r="V274" s="20">
        <v>18150</v>
      </c>
      <c r="W274" s="20">
        <v>16188</v>
      </c>
      <c r="X274" s="20">
        <v>16205</v>
      </c>
      <c r="Y274" s="20">
        <v>15879</v>
      </c>
      <c r="Z274" s="20">
        <v>17794</v>
      </c>
      <c r="AA274" s="20">
        <v>14825</v>
      </c>
      <c r="AB274" s="20">
        <v>9786</v>
      </c>
      <c r="AC274" s="31">
        <f t="shared" si="46"/>
        <v>2.6793462947309101</v>
      </c>
      <c r="AD274" s="31">
        <f t="shared" si="47"/>
        <v>3.3891236968160046</v>
      </c>
      <c r="AE274" s="31">
        <f t="shared" si="48"/>
        <v>5.3603832065370529</v>
      </c>
      <c r="AF274" s="31">
        <f t="shared" si="49"/>
        <v>5.1141166525781907</v>
      </c>
      <c r="AG274" s="31">
        <f t="shared" si="50"/>
        <v>4.561284868977177</v>
      </c>
      <c r="AH274" s="31">
        <f t="shared" si="51"/>
        <v>4.5660749506903349</v>
      </c>
      <c r="AI274" s="31">
        <f t="shared" si="52"/>
        <v>4.4742180896027053</v>
      </c>
      <c r="AJ274" s="31">
        <f t="shared" si="53"/>
        <v>5.0138067061143987</v>
      </c>
      <c r="AK274" s="31">
        <f t="shared" si="54"/>
        <v>4.1772330233868695</v>
      </c>
      <c r="AL274" s="31">
        <f t="shared" si="55"/>
        <v>2.7573964497041419</v>
      </c>
    </row>
    <row r="275" spans="1:38" ht="18.75" customHeight="1" x14ac:dyDescent="0.25">
      <c r="A275" s="17">
        <v>101</v>
      </c>
      <c r="B275" s="3" t="s">
        <v>191</v>
      </c>
      <c r="C275" s="16">
        <v>55749</v>
      </c>
      <c r="D275" s="16"/>
      <c r="E275" s="3">
        <v>900</v>
      </c>
      <c r="F275" s="3" t="str">
        <f>IF(E275&gt;=2000,"LARGE",IF(E275&gt;=1000,"MEDIUM",IF(E275&gt;0, "SMALL", "UNKNOWN")))</f>
        <v>SMALL</v>
      </c>
      <c r="G275" s="3" t="s">
        <v>17</v>
      </c>
      <c r="H275" s="32">
        <f>E275*'[1]Estimates for kW-kWh'!$E$4</f>
        <v>354.30036855036855</v>
      </c>
      <c r="I275" s="33">
        <f>H275*'[1]Estimates for kW-kWh'!$H$4</f>
        <v>45.584489499123805</v>
      </c>
      <c r="J275" s="34">
        <f>H275*'[1]Estimates for kW-kWh'!$I$4</f>
        <v>59364.12681100714</v>
      </c>
      <c r="K275" s="3"/>
      <c r="L275" s="3"/>
      <c r="M275" s="18" t="s">
        <v>18</v>
      </c>
      <c r="N275" s="18"/>
      <c r="O275" s="18"/>
      <c r="P275" s="111"/>
      <c r="Q275" s="18"/>
      <c r="R275" s="18"/>
      <c r="S275" s="21">
        <v>1901632</v>
      </c>
      <c r="T275" s="21">
        <v>2392404</v>
      </c>
      <c r="U275" s="21">
        <v>2327414</v>
      </c>
      <c r="V275" s="21">
        <v>2305379</v>
      </c>
      <c r="W275" s="21">
        <v>2097434</v>
      </c>
      <c r="X275" s="21">
        <v>957610</v>
      </c>
      <c r="Y275" s="21">
        <v>266697.76</v>
      </c>
      <c r="Z275" s="21">
        <v>238101</v>
      </c>
      <c r="AA275" s="21">
        <v>231280.11</v>
      </c>
      <c r="AB275" s="21">
        <v>151506.66</v>
      </c>
      <c r="AC275" s="31">
        <f t="shared" si="46"/>
        <v>34.110602880769164</v>
      </c>
      <c r="AD275" s="31">
        <f t="shared" si="47"/>
        <v>42.913845988268847</v>
      </c>
      <c r="AE275" s="31">
        <f t="shared" si="48"/>
        <v>41.748085167446952</v>
      </c>
      <c r="AF275" s="31">
        <f t="shared" si="49"/>
        <v>41.352831440922706</v>
      </c>
      <c r="AG275" s="31">
        <f t="shared" si="50"/>
        <v>37.622809377746684</v>
      </c>
      <c r="AH275" s="31">
        <f t="shared" si="51"/>
        <v>17.177169097203539</v>
      </c>
      <c r="AI275" s="31">
        <f t="shared" si="52"/>
        <v>4.7839021327736821</v>
      </c>
      <c r="AJ275" s="31">
        <f t="shared" si="53"/>
        <v>4.2709465640639293</v>
      </c>
      <c r="AK275" s="31">
        <f t="shared" si="54"/>
        <v>4.1485965667545601</v>
      </c>
      <c r="AL275" s="31">
        <f t="shared" si="55"/>
        <v>2.7176569983318086</v>
      </c>
    </row>
    <row r="276" spans="1:38" ht="18.75" customHeight="1" x14ac:dyDescent="0.25">
      <c r="A276" s="17">
        <v>956</v>
      </c>
      <c r="B276" s="3" t="s">
        <v>726</v>
      </c>
      <c r="C276" s="16">
        <v>6018</v>
      </c>
      <c r="D276" s="16"/>
      <c r="E276" s="3"/>
      <c r="F276" s="2" t="s">
        <v>885</v>
      </c>
      <c r="G276" s="3"/>
      <c r="H276" s="32"/>
      <c r="I276" s="33"/>
      <c r="K276" s="3"/>
      <c r="L276" s="3"/>
      <c r="M276" s="18"/>
      <c r="N276" s="18"/>
      <c r="O276" s="18"/>
      <c r="P276" s="111"/>
      <c r="Q276" s="18"/>
      <c r="R276" s="18"/>
      <c r="S276" s="20">
        <v>57620</v>
      </c>
      <c r="T276" s="20">
        <v>45300</v>
      </c>
      <c r="U276" s="20">
        <v>31970</v>
      </c>
      <c r="V276" s="20">
        <v>35800</v>
      </c>
      <c r="W276" s="20">
        <v>42140</v>
      </c>
      <c r="X276" s="20">
        <v>40080</v>
      </c>
      <c r="Y276" s="20">
        <v>41080</v>
      </c>
      <c r="Z276" s="20">
        <v>44180</v>
      </c>
      <c r="AA276" s="20">
        <v>24170</v>
      </c>
      <c r="AB276" s="20">
        <v>11160</v>
      </c>
      <c r="AC276" s="31">
        <f t="shared" si="46"/>
        <v>9.5746095048188771</v>
      </c>
      <c r="AD276" s="31">
        <f t="shared" si="47"/>
        <v>7.5274177467597205</v>
      </c>
      <c r="AE276" s="31">
        <f t="shared" si="48"/>
        <v>5.3123961448986377</v>
      </c>
      <c r="AF276" s="31">
        <f t="shared" si="49"/>
        <v>5.9488202060485209</v>
      </c>
      <c r="AG276" s="31">
        <f t="shared" si="50"/>
        <v>7.0023263542705214</v>
      </c>
      <c r="AH276" s="31">
        <f t="shared" si="51"/>
        <v>6.6600199401794615</v>
      </c>
      <c r="AI276" s="31">
        <f t="shared" si="52"/>
        <v>6.8261881023595876</v>
      </c>
      <c r="AJ276" s="31">
        <f t="shared" si="53"/>
        <v>7.341309405117979</v>
      </c>
      <c r="AK276" s="31">
        <f t="shared" si="54"/>
        <v>4.0162844798936526</v>
      </c>
      <c r="AL276" s="31">
        <f t="shared" si="55"/>
        <v>1.8544366899302094</v>
      </c>
    </row>
    <row r="277" spans="1:38" ht="18.75" customHeight="1" x14ac:dyDescent="0.25">
      <c r="A277" s="17">
        <v>1008</v>
      </c>
      <c r="B277" s="3" t="s">
        <v>773</v>
      </c>
      <c r="C277" s="16">
        <v>5960</v>
      </c>
      <c r="D277" s="16"/>
      <c r="E277" s="3"/>
      <c r="F277" s="2" t="s">
        <v>885</v>
      </c>
      <c r="G277" s="3"/>
      <c r="H277" s="32"/>
      <c r="I277" s="33"/>
      <c r="K277" s="3"/>
      <c r="L277" s="3"/>
      <c r="M277" s="18"/>
      <c r="N277" s="18"/>
      <c r="O277" s="18"/>
      <c r="P277" s="111"/>
      <c r="Q277" s="18"/>
      <c r="R277" s="18"/>
      <c r="S277" s="20">
        <v>43214</v>
      </c>
      <c r="T277" s="20">
        <v>31495</v>
      </c>
      <c r="U277" s="20">
        <v>33145</v>
      </c>
      <c r="V277" s="20">
        <v>31319</v>
      </c>
      <c r="W277" s="20">
        <v>23105</v>
      </c>
      <c r="X277" s="20">
        <v>10545</v>
      </c>
      <c r="Y277" s="20">
        <v>12193</v>
      </c>
      <c r="Z277" s="20">
        <v>18818</v>
      </c>
      <c r="AA277" s="20">
        <v>23707</v>
      </c>
      <c r="AB277" s="20">
        <v>21163</v>
      </c>
      <c r="AC277" s="31">
        <f t="shared" si="46"/>
        <v>7.2506711409395974</v>
      </c>
      <c r="AD277" s="31">
        <f t="shared" si="47"/>
        <v>5.2843959731543624</v>
      </c>
      <c r="AE277" s="31">
        <f t="shared" si="48"/>
        <v>5.5612416107382554</v>
      </c>
      <c r="AF277" s="31">
        <f t="shared" si="49"/>
        <v>5.2548657718120806</v>
      </c>
      <c r="AG277" s="31">
        <f t="shared" si="50"/>
        <v>3.8766778523489931</v>
      </c>
      <c r="AH277" s="31">
        <f t="shared" si="51"/>
        <v>1.7692953020134228</v>
      </c>
      <c r="AI277" s="31">
        <f t="shared" si="52"/>
        <v>2.0458053691275166</v>
      </c>
      <c r="AJ277" s="31">
        <f t="shared" si="53"/>
        <v>3.1573825503355706</v>
      </c>
      <c r="AK277" s="31">
        <f t="shared" si="54"/>
        <v>3.9776845637583893</v>
      </c>
      <c r="AL277" s="31">
        <f t="shared" si="55"/>
        <v>3.5508389261744968</v>
      </c>
    </row>
    <row r="278" spans="1:38" ht="18.75" customHeight="1" x14ac:dyDescent="0.25">
      <c r="A278" s="13">
        <v>807</v>
      </c>
      <c r="B278" s="5" t="s">
        <v>595</v>
      </c>
      <c r="C278" s="14">
        <v>16986</v>
      </c>
      <c r="D278" s="14"/>
      <c r="E278" s="3"/>
      <c r="F278" s="2" t="s">
        <v>885</v>
      </c>
      <c r="G278" s="3"/>
      <c r="H278" s="32"/>
      <c r="I278" s="33"/>
      <c r="K278" s="3"/>
      <c r="L278" s="3"/>
      <c r="M278" s="18"/>
      <c r="N278" s="18"/>
      <c r="O278" s="18"/>
      <c r="P278" s="111"/>
      <c r="Q278" s="18"/>
      <c r="R278" s="18"/>
      <c r="S278" s="20">
        <v>121477</v>
      </c>
      <c r="T278" s="20">
        <v>118610</v>
      </c>
      <c r="U278" s="20">
        <v>91810</v>
      </c>
      <c r="V278" s="20">
        <v>101650</v>
      </c>
      <c r="W278" s="20">
        <v>76290</v>
      </c>
      <c r="X278" s="20">
        <v>71260</v>
      </c>
      <c r="Y278" s="20">
        <v>86600</v>
      </c>
      <c r="Z278" s="20">
        <v>88990</v>
      </c>
      <c r="AA278" s="20">
        <v>66700</v>
      </c>
      <c r="AB278" s="20">
        <v>58710</v>
      </c>
      <c r="AC278" s="31">
        <f t="shared" si="46"/>
        <v>7.1515954315318497</v>
      </c>
      <c r="AD278" s="31">
        <f t="shared" si="47"/>
        <v>6.9828093724243496</v>
      </c>
      <c r="AE278" s="31">
        <f t="shared" si="48"/>
        <v>5.4050394442482048</v>
      </c>
      <c r="AF278" s="31">
        <f t="shared" si="49"/>
        <v>5.9843400447427291</v>
      </c>
      <c r="AG278" s="31">
        <f t="shared" si="50"/>
        <v>4.4913458141999296</v>
      </c>
      <c r="AH278" s="31">
        <f t="shared" si="51"/>
        <v>4.1952195926056755</v>
      </c>
      <c r="AI278" s="31">
        <f t="shared" si="52"/>
        <v>5.0983162604497823</v>
      </c>
      <c r="AJ278" s="31">
        <f t="shared" si="53"/>
        <v>5.2390203697162372</v>
      </c>
      <c r="AK278" s="31">
        <f t="shared" si="54"/>
        <v>3.9267632167667492</v>
      </c>
      <c r="AL278" s="31">
        <f t="shared" si="55"/>
        <v>3.4563758389261743</v>
      </c>
    </row>
    <row r="279" spans="1:38" s="2" customFormat="1" ht="18.75" customHeight="1" x14ac:dyDescent="0.25">
      <c r="A279" s="17">
        <v>283</v>
      </c>
      <c r="B279" s="3" t="s">
        <v>437</v>
      </c>
      <c r="C279" s="16">
        <v>4939</v>
      </c>
      <c r="D279" s="16"/>
      <c r="E279" s="3"/>
      <c r="F279" s="2" t="s">
        <v>885</v>
      </c>
      <c r="G279" s="3"/>
      <c r="H279" s="32"/>
      <c r="I279" s="33"/>
      <c r="J279" s="34"/>
      <c r="K279" s="3"/>
      <c r="L279" s="3"/>
      <c r="M279" s="18"/>
      <c r="N279" s="18"/>
      <c r="O279" s="18"/>
      <c r="P279" s="111"/>
      <c r="Q279" s="18"/>
      <c r="R279" s="18"/>
      <c r="S279" s="20">
        <v>15073</v>
      </c>
      <c r="T279" s="20">
        <v>14006</v>
      </c>
      <c r="U279" s="20">
        <v>13455</v>
      </c>
      <c r="V279" s="20">
        <v>10198</v>
      </c>
      <c r="W279" s="20">
        <v>17055</v>
      </c>
      <c r="X279" s="20">
        <v>16794</v>
      </c>
      <c r="Y279" s="20">
        <v>18442</v>
      </c>
      <c r="Z279" s="20">
        <v>18201</v>
      </c>
      <c r="AA279" s="20">
        <v>19209</v>
      </c>
      <c r="AB279" s="20">
        <v>13861</v>
      </c>
      <c r="AC279" s="31">
        <f t="shared" si="46"/>
        <v>3.0518323547276776</v>
      </c>
      <c r="AD279" s="31">
        <f t="shared" si="47"/>
        <v>2.8357967199838026</v>
      </c>
      <c r="AE279" s="31">
        <f t="shared" si="48"/>
        <v>2.7242356752379022</v>
      </c>
      <c r="AF279" s="31">
        <f t="shared" si="49"/>
        <v>2.0647904434095969</v>
      </c>
      <c r="AG279" s="31">
        <f t="shared" si="50"/>
        <v>3.4531281635958697</v>
      </c>
      <c r="AH279" s="31">
        <f t="shared" si="51"/>
        <v>3.4002834581899171</v>
      </c>
      <c r="AI279" s="31">
        <f t="shared" si="52"/>
        <v>3.7339542417493421</v>
      </c>
      <c r="AJ279" s="31">
        <f t="shared" si="53"/>
        <v>3.6851589390564889</v>
      </c>
      <c r="AK279" s="31">
        <f t="shared" si="54"/>
        <v>3.8892488357967201</v>
      </c>
      <c r="AL279" s="31">
        <f t="shared" si="55"/>
        <v>2.8064385503138287</v>
      </c>
    </row>
    <row r="280" spans="1:38" s="2" customFormat="1" ht="18.75" customHeight="1" x14ac:dyDescent="0.25">
      <c r="A280" s="13">
        <v>662</v>
      </c>
      <c r="B280" s="5" t="s">
        <v>550</v>
      </c>
      <c r="C280" s="14">
        <v>6717</v>
      </c>
      <c r="D280" s="14"/>
      <c r="E280" s="3"/>
      <c r="F280" s="2" t="s">
        <v>885</v>
      </c>
      <c r="G280" s="3"/>
      <c r="H280" s="32"/>
      <c r="I280" s="33"/>
      <c r="J280" s="34"/>
      <c r="K280" s="3"/>
      <c r="L280" s="3"/>
      <c r="M280" s="18"/>
      <c r="N280" s="18"/>
      <c r="O280" s="18"/>
      <c r="P280" s="111"/>
      <c r="Q280" s="18"/>
      <c r="R280" s="18"/>
      <c r="S280" s="22" t="s">
        <v>320</v>
      </c>
      <c r="T280" s="22" t="s">
        <v>320</v>
      </c>
      <c r="U280" s="22" t="s">
        <v>320</v>
      </c>
      <c r="V280" s="22" t="s">
        <v>320</v>
      </c>
      <c r="W280" s="22" t="s">
        <v>320</v>
      </c>
      <c r="X280" s="22" t="s">
        <v>320</v>
      </c>
      <c r="Y280" s="22" t="s">
        <v>320</v>
      </c>
      <c r="Z280" s="20">
        <v>2214</v>
      </c>
      <c r="AA280" s="20">
        <v>24893</v>
      </c>
      <c r="AB280" s="20">
        <v>19368</v>
      </c>
      <c r="AC280" s="31" t="e">
        <f t="shared" si="46"/>
        <v>#VALUE!</v>
      </c>
      <c r="AD280" s="31" t="e">
        <f t="shared" si="47"/>
        <v>#VALUE!</v>
      </c>
      <c r="AE280" s="31" t="e">
        <f t="shared" si="48"/>
        <v>#VALUE!</v>
      </c>
      <c r="AF280" s="31" t="e">
        <f t="shared" si="49"/>
        <v>#VALUE!</v>
      </c>
      <c r="AG280" s="31" t="e">
        <f t="shared" si="50"/>
        <v>#VALUE!</v>
      </c>
      <c r="AH280" s="31" t="e">
        <f t="shared" si="51"/>
        <v>#VALUE!</v>
      </c>
      <c r="AI280" s="31" t="e">
        <f t="shared" si="52"/>
        <v>#VALUE!</v>
      </c>
      <c r="AJ280" s="31">
        <f t="shared" si="53"/>
        <v>0.32961143367574808</v>
      </c>
      <c r="AK280" s="31">
        <f t="shared" si="54"/>
        <v>3.7059699270507669</v>
      </c>
      <c r="AL280" s="31">
        <f t="shared" si="55"/>
        <v>2.8834301027244305</v>
      </c>
    </row>
    <row r="281" spans="1:38" s="2" customFormat="1" ht="18.75" customHeight="1" x14ac:dyDescent="0.25">
      <c r="A281" s="24">
        <v>347</v>
      </c>
      <c r="B281" s="5" t="s">
        <v>481</v>
      </c>
      <c r="C281" s="14">
        <v>3823</v>
      </c>
      <c r="D281" s="14"/>
      <c r="F281" s="2" t="s">
        <v>885</v>
      </c>
      <c r="H281" s="35"/>
      <c r="I281" s="36"/>
      <c r="J281" s="37"/>
      <c r="M281" s="38"/>
      <c r="N281" s="38"/>
      <c r="O281" s="38"/>
      <c r="P281" s="39"/>
      <c r="Q281" s="38"/>
      <c r="R281" s="38"/>
      <c r="S281" s="20">
        <v>16099</v>
      </c>
      <c r="T281" s="20">
        <v>15099</v>
      </c>
      <c r="U281" s="20">
        <v>17018</v>
      </c>
      <c r="V281" s="20">
        <v>23804</v>
      </c>
      <c r="W281" s="20">
        <v>22263</v>
      </c>
      <c r="X281" s="20">
        <v>26488</v>
      </c>
      <c r="Y281" s="20">
        <v>21705</v>
      </c>
      <c r="Z281" s="20">
        <v>15447</v>
      </c>
      <c r="AA281" s="20">
        <v>14072</v>
      </c>
      <c r="AB281" s="20">
        <v>12663</v>
      </c>
      <c r="AC281" s="31">
        <f t="shared" si="46"/>
        <v>4.2110907664138111</v>
      </c>
      <c r="AD281" s="31">
        <f t="shared" si="47"/>
        <v>3.9495160868427934</v>
      </c>
      <c r="AE281" s="31">
        <f t="shared" si="48"/>
        <v>4.4514778969395765</v>
      </c>
      <c r="AF281" s="31">
        <f t="shared" si="49"/>
        <v>6.2265236725085016</v>
      </c>
      <c r="AG281" s="31">
        <f t="shared" si="50"/>
        <v>5.8234370912895628</v>
      </c>
      <c r="AH281" s="31">
        <f t="shared" si="51"/>
        <v>6.9285901124771119</v>
      </c>
      <c r="AI281" s="31">
        <f t="shared" si="52"/>
        <v>5.677478420088935</v>
      </c>
      <c r="AJ281" s="31">
        <f t="shared" si="53"/>
        <v>4.040544075333508</v>
      </c>
      <c r="AK281" s="31">
        <f t="shared" si="54"/>
        <v>3.6808788909233585</v>
      </c>
      <c r="AL281" s="31">
        <f t="shared" si="55"/>
        <v>3.3123201674077949</v>
      </c>
    </row>
    <row r="282" spans="1:38" s="2" customFormat="1" ht="18.75" customHeight="1" x14ac:dyDescent="0.25">
      <c r="A282" s="17">
        <v>1148</v>
      </c>
      <c r="B282" s="3" t="s">
        <v>840</v>
      </c>
      <c r="C282" s="16">
        <v>3419</v>
      </c>
      <c r="D282" s="16"/>
      <c r="E282" s="3"/>
      <c r="F282" s="2" t="s">
        <v>885</v>
      </c>
      <c r="G282" s="3"/>
      <c r="H282" s="32"/>
      <c r="I282" s="33"/>
      <c r="J282" s="34"/>
      <c r="K282" s="3"/>
      <c r="L282" s="3"/>
      <c r="M282" s="18"/>
      <c r="N282" s="18"/>
      <c r="O282" s="18"/>
      <c r="P282" s="111"/>
      <c r="Q282" s="18"/>
      <c r="R282" s="18"/>
      <c r="S282" s="23">
        <v>0</v>
      </c>
      <c r="T282" s="23">
        <v>0</v>
      </c>
      <c r="U282" s="23">
        <v>0</v>
      </c>
      <c r="V282" s="20">
        <v>3000</v>
      </c>
      <c r="W282" s="20">
        <v>10120</v>
      </c>
      <c r="X282" s="20">
        <v>9400</v>
      </c>
      <c r="Y282" s="20">
        <v>14080</v>
      </c>
      <c r="Z282" s="20">
        <v>13360</v>
      </c>
      <c r="AA282" s="20">
        <v>12400</v>
      </c>
      <c r="AB282" s="20">
        <v>10440</v>
      </c>
      <c r="AC282" s="31">
        <f t="shared" si="46"/>
        <v>0</v>
      </c>
      <c r="AD282" s="31">
        <f t="shared" si="47"/>
        <v>0</v>
      </c>
      <c r="AE282" s="31">
        <f t="shared" si="48"/>
        <v>0</v>
      </c>
      <c r="AF282" s="31">
        <f t="shared" si="49"/>
        <v>0.87744954665106756</v>
      </c>
      <c r="AG282" s="31">
        <f t="shared" si="50"/>
        <v>2.959929804036268</v>
      </c>
      <c r="AH282" s="31">
        <f t="shared" si="51"/>
        <v>2.7493419128400118</v>
      </c>
      <c r="AI282" s="31">
        <f t="shared" si="52"/>
        <v>4.1181632056156774</v>
      </c>
      <c r="AJ282" s="31">
        <f t="shared" si="53"/>
        <v>3.9075753144194207</v>
      </c>
      <c r="AK282" s="31">
        <f t="shared" si="54"/>
        <v>3.6267914594910793</v>
      </c>
      <c r="AL282" s="31">
        <f t="shared" si="55"/>
        <v>3.0535244223457152</v>
      </c>
    </row>
    <row r="283" spans="1:38" s="2" customFormat="1" ht="18.75" customHeight="1" x14ac:dyDescent="0.25">
      <c r="A283" s="13">
        <v>832</v>
      </c>
      <c r="B283" s="5" t="s">
        <v>616</v>
      </c>
      <c r="C283" s="14">
        <v>6120</v>
      </c>
      <c r="D283" s="14"/>
      <c r="E283" s="3"/>
      <c r="F283" s="2" t="s">
        <v>885</v>
      </c>
      <c r="G283" s="3"/>
      <c r="H283" s="32"/>
      <c r="I283" s="33"/>
      <c r="J283" s="34"/>
      <c r="K283" s="3"/>
      <c r="L283" s="3"/>
      <c r="M283" s="18"/>
      <c r="N283" s="18"/>
      <c r="O283" s="18"/>
      <c r="P283" s="111"/>
      <c r="Q283" s="18"/>
      <c r="R283" s="18"/>
      <c r="S283" s="20">
        <v>38520</v>
      </c>
      <c r="T283" s="20">
        <v>35520</v>
      </c>
      <c r="U283" s="20">
        <v>37120</v>
      </c>
      <c r="V283" s="20">
        <v>30560</v>
      </c>
      <c r="W283" s="20">
        <v>29280</v>
      </c>
      <c r="X283" s="20">
        <v>36539</v>
      </c>
      <c r="Y283" s="20">
        <v>38215</v>
      </c>
      <c r="Z283" s="20">
        <v>33680</v>
      </c>
      <c r="AA283" s="20">
        <v>21772</v>
      </c>
      <c r="AB283" s="20">
        <v>16665</v>
      </c>
      <c r="AC283" s="31">
        <f t="shared" si="46"/>
        <v>6.2941176470588234</v>
      </c>
      <c r="AD283" s="31">
        <f t="shared" si="47"/>
        <v>5.8039215686274508</v>
      </c>
      <c r="AE283" s="31">
        <f t="shared" si="48"/>
        <v>6.0653594771241828</v>
      </c>
      <c r="AF283" s="31">
        <f t="shared" si="49"/>
        <v>4.9934640522875817</v>
      </c>
      <c r="AG283" s="31">
        <f t="shared" si="50"/>
        <v>4.784313725490196</v>
      </c>
      <c r="AH283" s="31">
        <f t="shared" si="51"/>
        <v>5.9704248366013069</v>
      </c>
      <c r="AI283" s="31">
        <f t="shared" si="52"/>
        <v>6.2442810457516336</v>
      </c>
      <c r="AJ283" s="31">
        <f t="shared" si="53"/>
        <v>5.5032679738562091</v>
      </c>
      <c r="AK283" s="31">
        <f t="shared" si="54"/>
        <v>3.5575163398692808</v>
      </c>
      <c r="AL283" s="31">
        <f t="shared" si="55"/>
        <v>2.7230392156862746</v>
      </c>
    </row>
    <row r="284" spans="1:38" s="2" customFormat="1" ht="18.75" customHeight="1" x14ac:dyDescent="0.25">
      <c r="A284" s="17">
        <v>21</v>
      </c>
      <c r="B284" s="3" t="s">
        <v>329</v>
      </c>
      <c r="C284" s="16">
        <v>49507</v>
      </c>
      <c r="D284" s="16"/>
      <c r="E284" s="3"/>
      <c r="F284" s="2" t="s">
        <v>885</v>
      </c>
      <c r="G284" s="3"/>
      <c r="H284" s="32"/>
      <c r="I284" s="33"/>
      <c r="J284" s="34"/>
      <c r="K284" s="3"/>
      <c r="L284" s="3"/>
      <c r="M284" s="18"/>
      <c r="N284" s="18"/>
      <c r="O284" s="18"/>
      <c r="P284" s="111"/>
      <c r="Q284" s="18"/>
      <c r="R284" s="18"/>
      <c r="S284" s="20">
        <v>270084</v>
      </c>
      <c r="T284" s="20">
        <v>197187</v>
      </c>
      <c r="U284" s="20">
        <v>176364</v>
      </c>
      <c r="V284" s="20">
        <v>164404</v>
      </c>
      <c r="W284" s="20">
        <v>170004</v>
      </c>
      <c r="X284" s="20">
        <v>188724</v>
      </c>
      <c r="Y284" s="20">
        <v>203004</v>
      </c>
      <c r="Z284" s="20">
        <v>165084</v>
      </c>
      <c r="AA284" s="20">
        <v>172284</v>
      </c>
      <c r="AB284" s="20">
        <v>139770</v>
      </c>
      <c r="AC284" s="31">
        <f t="shared" si="46"/>
        <v>5.4554709435029389</v>
      </c>
      <c r="AD284" s="31">
        <f t="shared" si="47"/>
        <v>3.9830125032823642</v>
      </c>
      <c r="AE284" s="31">
        <f t="shared" si="48"/>
        <v>3.5624053164199001</v>
      </c>
      <c r="AF284" s="31">
        <f t="shared" si="49"/>
        <v>3.3208233179146385</v>
      </c>
      <c r="AG284" s="31">
        <f t="shared" si="50"/>
        <v>3.4339386349405134</v>
      </c>
      <c r="AH284" s="31">
        <f t="shared" si="51"/>
        <v>3.8120669804270104</v>
      </c>
      <c r="AI284" s="31">
        <f t="shared" si="52"/>
        <v>4.100511038842992</v>
      </c>
      <c r="AJ284" s="31">
        <f t="shared" si="53"/>
        <v>3.3345587492677802</v>
      </c>
      <c r="AK284" s="31">
        <f t="shared" si="54"/>
        <v>3.4799927283010486</v>
      </c>
      <c r="AL284" s="31">
        <f t="shared" si="55"/>
        <v>2.8232371179833153</v>
      </c>
    </row>
    <row r="285" spans="1:38" s="2" customFormat="1" ht="18.75" customHeight="1" x14ac:dyDescent="0.25">
      <c r="A285" s="13">
        <v>828</v>
      </c>
      <c r="B285" s="5" t="s">
        <v>612</v>
      </c>
      <c r="C285" s="14">
        <v>9213</v>
      </c>
      <c r="D285" s="14"/>
      <c r="E285" s="3"/>
      <c r="F285" s="2" t="s">
        <v>885</v>
      </c>
      <c r="G285" s="3"/>
      <c r="H285" s="32"/>
      <c r="I285" s="33"/>
      <c r="J285" s="34"/>
      <c r="K285" s="3"/>
      <c r="L285" s="3"/>
      <c r="M285" s="18"/>
      <c r="N285" s="18"/>
      <c r="O285" s="18"/>
      <c r="P285" s="111"/>
      <c r="Q285" s="18"/>
      <c r="R285" s="18"/>
      <c r="S285" s="20">
        <v>38410</v>
      </c>
      <c r="T285" s="20">
        <v>36530</v>
      </c>
      <c r="U285" s="20">
        <v>37390</v>
      </c>
      <c r="V285" s="20">
        <v>37900</v>
      </c>
      <c r="W285" s="20">
        <v>32220</v>
      </c>
      <c r="X285" s="20">
        <v>33628</v>
      </c>
      <c r="Y285" s="20">
        <v>40978</v>
      </c>
      <c r="Z285" s="20">
        <v>39508</v>
      </c>
      <c r="AA285" s="20">
        <v>31392.39</v>
      </c>
      <c r="AB285" s="20">
        <v>20647</v>
      </c>
      <c r="AC285" s="31">
        <f t="shared" si="46"/>
        <v>4.1691088679040487</v>
      </c>
      <c r="AD285" s="31">
        <f t="shared" si="47"/>
        <v>3.9650493867361338</v>
      </c>
      <c r="AE285" s="31">
        <f t="shared" si="48"/>
        <v>4.0583957451427333</v>
      </c>
      <c r="AF285" s="31">
        <f t="shared" si="49"/>
        <v>4.1137523065233905</v>
      </c>
      <c r="AG285" s="31">
        <f t="shared" si="50"/>
        <v>3.4972321719309671</v>
      </c>
      <c r="AH285" s="31">
        <f t="shared" si="51"/>
        <v>3.6500596982524693</v>
      </c>
      <c r="AI285" s="31">
        <f t="shared" si="52"/>
        <v>4.4478454357972428</v>
      </c>
      <c r="AJ285" s="31">
        <f t="shared" si="53"/>
        <v>4.288288288288288</v>
      </c>
      <c r="AK285" s="31">
        <f t="shared" si="54"/>
        <v>3.4074014978834257</v>
      </c>
      <c r="AL285" s="31">
        <f t="shared" si="55"/>
        <v>2.2410723976989035</v>
      </c>
    </row>
    <row r="286" spans="1:38" s="2" customFormat="1" ht="18.75" customHeight="1" x14ac:dyDescent="0.25">
      <c r="A286" s="17">
        <v>151</v>
      </c>
      <c r="B286" s="4" t="s">
        <v>373</v>
      </c>
      <c r="C286" s="16">
        <v>4916</v>
      </c>
      <c r="D286" s="16"/>
      <c r="E286" s="3"/>
      <c r="F286" s="2" t="s">
        <v>885</v>
      </c>
      <c r="G286" s="3"/>
      <c r="H286" s="32"/>
      <c r="I286" s="33"/>
      <c r="J286" s="34"/>
      <c r="K286" s="3"/>
      <c r="L286" s="3"/>
      <c r="M286" s="18"/>
      <c r="N286" s="18"/>
      <c r="O286" s="18"/>
      <c r="P286" s="111"/>
      <c r="Q286" s="18"/>
      <c r="R286" s="18"/>
      <c r="S286" s="20">
        <v>31650</v>
      </c>
      <c r="T286" s="20">
        <v>31886</v>
      </c>
      <c r="U286" s="20">
        <v>28488</v>
      </c>
      <c r="V286" s="20">
        <v>27368</v>
      </c>
      <c r="W286" s="20">
        <v>25288</v>
      </c>
      <c r="X286" s="20">
        <v>22377</v>
      </c>
      <c r="Y286" s="20">
        <v>22094</v>
      </c>
      <c r="Z286" s="20">
        <v>24034</v>
      </c>
      <c r="AA286" s="20">
        <v>16674</v>
      </c>
      <c r="AB286" s="20">
        <v>15212</v>
      </c>
      <c r="AC286" s="31">
        <f t="shared" si="46"/>
        <v>6.4381611065907238</v>
      </c>
      <c r="AD286" s="31">
        <f t="shared" si="47"/>
        <v>6.4861676159479256</v>
      </c>
      <c r="AE286" s="31">
        <f t="shared" si="48"/>
        <v>5.7949552481692432</v>
      </c>
      <c r="AF286" s="31">
        <f t="shared" si="49"/>
        <v>5.5671277461350694</v>
      </c>
      <c r="AG286" s="31">
        <f t="shared" si="50"/>
        <v>5.1440195280716026</v>
      </c>
      <c r="AH286" s="31">
        <f t="shared" si="51"/>
        <v>4.5518714401952804</v>
      </c>
      <c r="AI286" s="31">
        <f t="shared" si="52"/>
        <v>4.4943043124491453</v>
      </c>
      <c r="AJ286" s="31">
        <f t="shared" si="53"/>
        <v>4.8889340927583405</v>
      </c>
      <c r="AK286" s="31">
        <f t="shared" si="54"/>
        <v>3.3917819365337674</v>
      </c>
      <c r="AL286" s="31">
        <f t="shared" si="55"/>
        <v>3.0943856794141578</v>
      </c>
    </row>
    <row r="287" spans="1:38" ht="18.75" customHeight="1" x14ac:dyDescent="0.25">
      <c r="A287" s="17">
        <v>1031</v>
      </c>
      <c r="B287" s="3" t="s">
        <v>794</v>
      </c>
      <c r="C287" s="16">
        <v>5680</v>
      </c>
      <c r="D287" s="16"/>
      <c r="E287" s="3"/>
      <c r="F287" s="2" t="s">
        <v>885</v>
      </c>
      <c r="G287" s="3"/>
      <c r="H287" s="32"/>
      <c r="I287" s="33"/>
      <c r="K287" s="3"/>
      <c r="L287" s="3"/>
      <c r="M287" s="18"/>
      <c r="N287" s="18"/>
      <c r="O287" s="18"/>
      <c r="P287" s="111"/>
      <c r="Q287" s="18"/>
      <c r="R287" s="18"/>
      <c r="S287" s="20">
        <v>17040</v>
      </c>
      <c r="T287" s="20">
        <v>15600</v>
      </c>
      <c r="U287" s="20">
        <v>17280</v>
      </c>
      <c r="V287" s="20">
        <v>15920</v>
      </c>
      <c r="W287" s="20">
        <v>14560</v>
      </c>
      <c r="X287" s="20">
        <v>15200</v>
      </c>
      <c r="Y287" s="20">
        <v>12720</v>
      </c>
      <c r="Z287" s="20">
        <v>12640</v>
      </c>
      <c r="AA287" s="20">
        <v>19040</v>
      </c>
      <c r="AB287" s="20">
        <v>16480</v>
      </c>
      <c r="AC287" s="31">
        <f t="shared" si="46"/>
        <v>3</v>
      </c>
      <c r="AD287" s="31">
        <f t="shared" si="47"/>
        <v>2.7464788732394365</v>
      </c>
      <c r="AE287" s="31">
        <f t="shared" si="48"/>
        <v>3.0422535211267605</v>
      </c>
      <c r="AF287" s="31">
        <f t="shared" si="49"/>
        <v>2.8028169014084505</v>
      </c>
      <c r="AG287" s="31">
        <f t="shared" si="50"/>
        <v>2.563380281690141</v>
      </c>
      <c r="AH287" s="31">
        <f t="shared" si="51"/>
        <v>2.676056338028169</v>
      </c>
      <c r="AI287" s="31">
        <f t="shared" si="52"/>
        <v>2.23943661971831</v>
      </c>
      <c r="AJ287" s="31">
        <f t="shared" si="53"/>
        <v>2.2253521126760565</v>
      </c>
      <c r="AK287" s="31">
        <f t="shared" si="54"/>
        <v>3.352112676056338</v>
      </c>
      <c r="AL287" s="31">
        <f t="shared" si="55"/>
        <v>2.9014084507042255</v>
      </c>
    </row>
    <row r="288" spans="1:38" ht="18.75" customHeight="1" x14ac:dyDescent="0.25">
      <c r="A288" s="17">
        <v>150</v>
      </c>
      <c r="B288" s="4" t="s">
        <v>372</v>
      </c>
      <c r="C288" s="15">
        <v>4323</v>
      </c>
      <c r="D288" s="15"/>
      <c r="E288" s="3"/>
      <c r="F288" s="2" t="s">
        <v>885</v>
      </c>
      <c r="G288" s="3"/>
      <c r="H288" s="32"/>
      <c r="I288" s="33"/>
      <c r="K288" s="3"/>
      <c r="L288" s="3"/>
      <c r="M288" s="18"/>
      <c r="N288" s="18"/>
      <c r="O288" s="18"/>
      <c r="P288" s="111"/>
      <c r="Q288" s="18"/>
      <c r="R288" s="18"/>
      <c r="S288" s="20">
        <v>34044</v>
      </c>
      <c r="T288" s="20">
        <v>29603</v>
      </c>
      <c r="U288" s="20">
        <v>27677</v>
      </c>
      <c r="V288" s="20">
        <v>25462</v>
      </c>
      <c r="W288" s="20">
        <v>22961</v>
      </c>
      <c r="X288" s="20">
        <v>23390</v>
      </c>
      <c r="Y288" s="20">
        <v>22941</v>
      </c>
      <c r="Z288" s="20">
        <v>17615</v>
      </c>
      <c r="AA288" s="20">
        <v>14416</v>
      </c>
      <c r="AB288" s="20">
        <v>7822</v>
      </c>
      <c r="AC288" s="31">
        <f t="shared" si="46"/>
        <v>7.8750867453157527</v>
      </c>
      <c r="AD288" s="31">
        <f t="shared" si="47"/>
        <v>6.8477908859588252</v>
      </c>
      <c r="AE288" s="31">
        <f t="shared" si="48"/>
        <v>6.4022669442516769</v>
      </c>
      <c r="AF288" s="31">
        <f t="shared" si="49"/>
        <v>5.8898912792042566</v>
      </c>
      <c r="AG288" s="31">
        <f t="shared" si="50"/>
        <v>5.311357853342586</v>
      </c>
      <c r="AH288" s="31">
        <f t="shared" si="51"/>
        <v>5.4105944945639601</v>
      </c>
      <c r="AI288" s="31">
        <f t="shared" si="52"/>
        <v>5.306731436502429</v>
      </c>
      <c r="AJ288" s="31">
        <f t="shared" si="53"/>
        <v>4.0747166319685402</v>
      </c>
      <c r="AK288" s="31">
        <f t="shared" si="54"/>
        <v>3.3347212583853807</v>
      </c>
      <c r="AL288" s="31">
        <f t="shared" si="55"/>
        <v>1.8093916261855194</v>
      </c>
    </row>
    <row r="289" spans="1:38" ht="18.75" customHeight="1" x14ac:dyDescent="0.25">
      <c r="A289" s="17">
        <v>957</v>
      </c>
      <c r="B289" s="3" t="s">
        <v>727</v>
      </c>
      <c r="C289" s="16">
        <v>2016</v>
      </c>
      <c r="D289" s="16"/>
      <c r="E289" s="3"/>
      <c r="F289" s="2" t="s">
        <v>885</v>
      </c>
      <c r="G289" s="3"/>
      <c r="H289" s="32"/>
      <c r="I289" s="33"/>
      <c r="K289" s="3"/>
      <c r="L289" s="3"/>
      <c r="M289" s="18"/>
      <c r="N289" s="18"/>
      <c r="O289" s="18"/>
      <c r="P289" s="111"/>
      <c r="Q289" s="18"/>
      <c r="R289" s="18"/>
      <c r="S289" s="20">
        <v>11449</v>
      </c>
      <c r="T289" s="20">
        <v>8506</v>
      </c>
      <c r="U289" s="20">
        <v>13854</v>
      </c>
      <c r="V289" s="20">
        <v>16367</v>
      </c>
      <c r="W289" s="20">
        <v>13350</v>
      </c>
      <c r="X289" s="20">
        <v>7206</v>
      </c>
      <c r="Y289" s="20">
        <v>10983</v>
      </c>
      <c r="Z289" s="20">
        <v>12996</v>
      </c>
      <c r="AA289" s="20">
        <v>6628</v>
      </c>
      <c r="AB289" s="20">
        <v>5598</v>
      </c>
      <c r="AC289" s="31">
        <f t="shared" si="46"/>
        <v>5.6790674603174605</v>
      </c>
      <c r="AD289" s="31">
        <f t="shared" si="47"/>
        <v>4.2192460317460316</v>
      </c>
      <c r="AE289" s="31">
        <f t="shared" si="48"/>
        <v>6.8720238095238093</v>
      </c>
      <c r="AF289" s="31">
        <f t="shared" si="49"/>
        <v>8.118551587301587</v>
      </c>
      <c r="AG289" s="31">
        <f t="shared" si="50"/>
        <v>6.6220238095238093</v>
      </c>
      <c r="AH289" s="31">
        <f t="shared" si="51"/>
        <v>3.5744047619047619</v>
      </c>
      <c r="AI289" s="31">
        <f t="shared" si="52"/>
        <v>5.447916666666667</v>
      </c>
      <c r="AJ289" s="31">
        <f t="shared" si="53"/>
        <v>6.4464285714285712</v>
      </c>
      <c r="AK289" s="31">
        <f t="shared" si="54"/>
        <v>3.2876984126984126</v>
      </c>
      <c r="AL289" s="31">
        <f t="shared" si="55"/>
        <v>2.7767857142857144</v>
      </c>
    </row>
    <row r="290" spans="1:38" ht="18.75" customHeight="1" x14ac:dyDescent="0.25">
      <c r="A290" s="17">
        <v>884</v>
      </c>
      <c r="B290" s="3" t="s">
        <v>662</v>
      </c>
      <c r="C290" s="16">
        <v>1940</v>
      </c>
      <c r="D290" s="16"/>
      <c r="E290" s="3"/>
      <c r="F290" s="2" t="s">
        <v>885</v>
      </c>
      <c r="G290" s="3"/>
      <c r="H290" s="32"/>
      <c r="I290" s="33"/>
      <c r="K290" s="3"/>
      <c r="L290" s="3"/>
      <c r="M290" s="18"/>
      <c r="N290" s="18"/>
      <c r="O290" s="18"/>
      <c r="P290" s="111"/>
      <c r="Q290" s="18"/>
      <c r="R290" s="18"/>
      <c r="S290" s="20">
        <v>17529</v>
      </c>
      <c r="T290" s="20">
        <v>3632</v>
      </c>
      <c r="U290" s="20">
        <v>10686</v>
      </c>
      <c r="V290" s="20">
        <v>10358</v>
      </c>
      <c r="W290" s="20">
        <v>10463</v>
      </c>
      <c r="X290" s="20">
        <v>7931</v>
      </c>
      <c r="Y290" s="20">
        <v>9103</v>
      </c>
      <c r="Z290" s="20">
        <v>9790</v>
      </c>
      <c r="AA290" s="20">
        <v>6304</v>
      </c>
      <c r="AB290" s="20">
        <v>4588</v>
      </c>
      <c r="AC290" s="31">
        <f t="shared" si="46"/>
        <v>9.0355670103092791</v>
      </c>
      <c r="AD290" s="31">
        <f t="shared" si="47"/>
        <v>1.8721649484536083</v>
      </c>
      <c r="AE290" s="31">
        <f t="shared" si="48"/>
        <v>5.5082474226804123</v>
      </c>
      <c r="AF290" s="31">
        <f t="shared" si="49"/>
        <v>5.3391752577319584</v>
      </c>
      <c r="AG290" s="31">
        <f t="shared" si="50"/>
        <v>5.3932989690721653</v>
      </c>
      <c r="AH290" s="31">
        <f t="shared" si="51"/>
        <v>4.0881443298969069</v>
      </c>
      <c r="AI290" s="31">
        <f t="shared" si="52"/>
        <v>4.6922680412371136</v>
      </c>
      <c r="AJ290" s="31">
        <f t="shared" si="53"/>
        <v>5.0463917525773194</v>
      </c>
      <c r="AK290" s="31">
        <f t="shared" si="54"/>
        <v>3.2494845360824742</v>
      </c>
      <c r="AL290" s="31">
        <f t="shared" si="55"/>
        <v>2.3649484536082475</v>
      </c>
    </row>
    <row r="291" spans="1:38" s="2" customFormat="1" ht="18.75" customHeight="1" x14ac:dyDescent="0.25">
      <c r="A291" s="17">
        <v>238</v>
      </c>
      <c r="B291" s="3" t="s">
        <v>263</v>
      </c>
      <c r="C291" s="16">
        <v>18054</v>
      </c>
      <c r="D291" s="16"/>
      <c r="E291" s="3">
        <v>350</v>
      </c>
      <c r="F291" s="3" t="str">
        <f>IF(E291&gt;=2000,"LARGE",IF(E291&gt;=1000,"MEDIUM",IF(E291&gt;0, "SMALL", "UNKNOWN")))</f>
        <v>SMALL</v>
      </c>
      <c r="G291" s="3"/>
      <c r="H291" s="32">
        <f>E291*'[1]Estimates for kW-kWh'!$E$4</f>
        <v>137.78347665847667</v>
      </c>
      <c r="I291" s="33">
        <f>H291*'[1]Estimates for kW-kWh'!$H$4</f>
        <v>17.727301471881482</v>
      </c>
      <c r="J291" s="34">
        <f>H291*'[1]Estimates for kW-kWh'!$I$4</f>
        <v>23086.049315391669</v>
      </c>
      <c r="K291" s="3"/>
      <c r="L291" s="3"/>
      <c r="M291" s="18" t="s">
        <v>18</v>
      </c>
      <c r="N291" s="18"/>
      <c r="O291" s="18"/>
      <c r="P291" s="111"/>
      <c r="Q291" s="18"/>
      <c r="R291" s="18"/>
      <c r="S291" s="21">
        <v>138666</v>
      </c>
      <c r="T291" s="21">
        <v>100340</v>
      </c>
      <c r="U291" s="21">
        <v>121088</v>
      </c>
      <c r="V291" s="21">
        <v>107096</v>
      </c>
      <c r="W291" s="21">
        <v>103736</v>
      </c>
      <c r="X291" s="21">
        <v>49836</v>
      </c>
      <c r="Y291" s="21">
        <v>51586</v>
      </c>
      <c r="Z291" s="21">
        <v>54966</v>
      </c>
      <c r="AA291" s="21">
        <v>57596</v>
      </c>
      <c r="AB291" s="21">
        <v>37324</v>
      </c>
      <c r="AC291" s="31">
        <f t="shared" si="46"/>
        <v>7.6806247922897972</v>
      </c>
      <c r="AD291" s="31">
        <f t="shared" si="47"/>
        <v>5.5577711310512905</v>
      </c>
      <c r="AE291" s="31">
        <f t="shared" si="48"/>
        <v>6.7069901406890438</v>
      </c>
      <c r="AF291" s="31">
        <f t="shared" si="49"/>
        <v>5.9319818322809352</v>
      </c>
      <c r="AG291" s="31">
        <f t="shared" si="50"/>
        <v>5.7458734906391937</v>
      </c>
      <c r="AH291" s="31">
        <f t="shared" si="51"/>
        <v>2.760385510136258</v>
      </c>
      <c r="AI291" s="31">
        <f t="shared" si="52"/>
        <v>2.857316938074665</v>
      </c>
      <c r="AJ291" s="31">
        <f t="shared" si="53"/>
        <v>3.0445330674642737</v>
      </c>
      <c r="AK291" s="31">
        <f t="shared" si="54"/>
        <v>3.1902071563088512</v>
      </c>
      <c r="AL291" s="31">
        <f t="shared" si="55"/>
        <v>2.0673534950703445</v>
      </c>
    </row>
    <row r="292" spans="1:38" s="2" customFormat="1" ht="18.75" customHeight="1" x14ac:dyDescent="0.25">
      <c r="A292" s="24">
        <v>167</v>
      </c>
      <c r="B292" s="5" t="s">
        <v>384</v>
      </c>
      <c r="C292" s="14">
        <v>16308</v>
      </c>
      <c r="D292" s="14"/>
      <c r="F292" s="2" t="s">
        <v>885</v>
      </c>
      <c r="H292" s="35"/>
      <c r="I292" s="36"/>
      <c r="J292" s="37"/>
      <c r="M292" s="38"/>
      <c r="N292" s="38"/>
      <c r="O292" s="38"/>
      <c r="P292" s="39"/>
      <c r="Q292" s="38"/>
      <c r="R292" s="38"/>
      <c r="S292" s="20">
        <v>69660</v>
      </c>
      <c r="T292" s="20">
        <v>80275</v>
      </c>
      <c r="U292" s="20">
        <v>64995</v>
      </c>
      <c r="V292" s="20">
        <v>73820</v>
      </c>
      <c r="W292" s="20">
        <v>80220</v>
      </c>
      <c r="X292" s="20">
        <v>73820</v>
      </c>
      <c r="Y292" s="20">
        <v>62220</v>
      </c>
      <c r="Z292" s="20">
        <v>55900</v>
      </c>
      <c r="AA292" s="20">
        <v>51660</v>
      </c>
      <c r="AB292" s="20">
        <v>40625</v>
      </c>
      <c r="AC292" s="31">
        <f t="shared" si="46"/>
        <v>4.2715231788079473</v>
      </c>
      <c r="AD292" s="31">
        <f t="shared" si="47"/>
        <v>4.9224307088545496</v>
      </c>
      <c r="AE292" s="31">
        <f t="shared" si="48"/>
        <v>3.9854672553348052</v>
      </c>
      <c r="AF292" s="31">
        <f t="shared" si="49"/>
        <v>4.5266127054206526</v>
      </c>
      <c r="AG292" s="31">
        <f t="shared" si="50"/>
        <v>4.9190581309786605</v>
      </c>
      <c r="AH292" s="31">
        <f t="shared" si="51"/>
        <v>4.5266127054206526</v>
      </c>
      <c r="AI292" s="31">
        <f t="shared" si="52"/>
        <v>3.8153053715967622</v>
      </c>
      <c r="AJ292" s="31">
        <f t="shared" si="53"/>
        <v>3.4277655138582293</v>
      </c>
      <c r="AK292" s="31">
        <f t="shared" si="54"/>
        <v>3.1677704194260485</v>
      </c>
      <c r="AL292" s="31">
        <f t="shared" si="55"/>
        <v>2.4911086583272013</v>
      </c>
    </row>
    <row r="293" spans="1:38" s="2" customFormat="1" ht="18.75" customHeight="1" x14ac:dyDescent="0.25">
      <c r="A293" s="17">
        <v>213</v>
      </c>
      <c r="B293" s="3" t="s">
        <v>297</v>
      </c>
      <c r="C293" s="16">
        <v>6079</v>
      </c>
      <c r="D293" s="16"/>
      <c r="E293" s="3">
        <v>150</v>
      </c>
      <c r="F293" s="3" t="str">
        <f>IF(E293&gt;=2000,"LARGE",IF(E293&gt;=1000,"MEDIUM",IF(E293&gt;0, "SMALL", "UNKNOWN")))</f>
        <v>SMALL</v>
      </c>
      <c r="G293" s="3"/>
      <c r="H293" s="32">
        <f>E293*'[1]Estimates for kW-kWh'!$E$4</f>
        <v>59.050061425061429</v>
      </c>
      <c r="I293" s="33">
        <f>H293*'[1]Estimates for kW-kWh'!$H$4</f>
        <v>7.5974149165206351</v>
      </c>
      <c r="J293" s="34">
        <f>H293*'[1]Estimates for kW-kWh'!$I$4</f>
        <v>9894.0211351678572</v>
      </c>
      <c r="K293" s="3"/>
      <c r="L293" s="3"/>
      <c r="M293" s="18" t="s">
        <v>241</v>
      </c>
      <c r="N293" s="18"/>
      <c r="O293" s="18"/>
      <c r="P293" s="111"/>
      <c r="Q293" s="18"/>
      <c r="R293" s="18"/>
      <c r="S293" s="21">
        <v>49708</v>
      </c>
      <c r="T293" s="21">
        <v>48325</v>
      </c>
      <c r="U293" s="21">
        <v>35134</v>
      </c>
      <c r="V293" s="21">
        <v>29153</v>
      </c>
      <c r="W293" s="21">
        <v>28902</v>
      </c>
      <c r="X293" s="21">
        <v>23421</v>
      </c>
      <c r="Y293" s="21">
        <v>24435</v>
      </c>
      <c r="Z293" s="21">
        <v>26737</v>
      </c>
      <c r="AA293" s="21">
        <v>19253</v>
      </c>
      <c r="AB293" s="21">
        <v>16066</v>
      </c>
      <c r="AC293" s="31">
        <f t="shared" si="46"/>
        <v>8.1770027965125838</v>
      </c>
      <c r="AD293" s="31">
        <f t="shared" si="47"/>
        <v>7.9494982727422272</v>
      </c>
      <c r="AE293" s="31">
        <f t="shared" si="48"/>
        <v>5.7795690080605366</v>
      </c>
      <c r="AF293" s="31">
        <f t="shared" si="49"/>
        <v>4.7956900806053628</v>
      </c>
      <c r="AG293" s="31">
        <f t="shared" si="50"/>
        <v>4.7544003948017766</v>
      </c>
      <c r="AH293" s="31">
        <f t="shared" si="51"/>
        <v>3.8527718374732687</v>
      </c>
      <c r="AI293" s="31">
        <f t="shared" si="52"/>
        <v>4.019575588090146</v>
      </c>
      <c r="AJ293" s="31">
        <f t="shared" si="53"/>
        <v>4.3982562921533148</v>
      </c>
      <c r="AK293" s="31">
        <f t="shared" si="54"/>
        <v>3.1671327520973844</v>
      </c>
      <c r="AL293" s="31">
        <f t="shared" si="55"/>
        <v>2.6428688929100179</v>
      </c>
    </row>
    <row r="294" spans="1:38" s="2" customFormat="1" ht="18.75" customHeight="1" x14ac:dyDescent="0.25">
      <c r="A294" s="17">
        <v>365</v>
      </c>
      <c r="B294" s="3" t="s">
        <v>299</v>
      </c>
      <c r="C294" s="16">
        <v>4707</v>
      </c>
      <c r="D294" s="16"/>
      <c r="E294" s="3">
        <v>150</v>
      </c>
      <c r="F294" s="3" t="str">
        <f>IF(E294&gt;=2000,"LARGE",IF(E294&gt;=1000,"MEDIUM",IF(E294&gt;0, "SMALL", "UNKNOWN")))</f>
        <v>SMALL</v>
      </c>
      <c r="G294" s="3"/>
      <c r="H294" s="32">
        <f>E294*'[1]Estimates for kW-kWh'!$E$4</f>
        <v>59.050061425061429</v>
      </c>
      <c r="I294" s="33">
        <f>H294*'[1]Estimates for kW-kWh'!$H$4</f>
        <v>7.5974149165206351</v>
      </c>
      <c r="J294" s="34">
        <f>H294*'[1]Estimates for kW-kWh'!$I$4</f>
        <v>9894.0211351678572</v>
      </c>
      <c r="K294" s="3"/>
      <c r="L294" s="3"/>
      <c r="M294" s="18" t="s">
        <v>241</v>
      </c>
      <c r="N294" s="18"/>
      <c r="O294" s="18"/>
      <c r="P294" s="111"/>
      <c r="Q294" s="18"/>
      <c r="R294" s="18"/>
      <c r="S294" s="21">
        <v>38670</v>
      </c>
      <c r="T294" s="21">
        <v>30860</v>
      </c>
      <c r="U294" s="21">
        <v>29870</v>
      </c>
      <c r="V294" s="21">
        <v>29350</v>
      </c>
      <c r="W294" s="21">
        <v>27010</v>
      </c>
      <c r="X294" s="21">
        <v>26660</v>
      </c>
      <c r="Y294" s="21">
        <v>21620</v>
      </c>
      <c r="Z294" s="21">
        <v>15101</v>
      </c>
      <c r="AA294" s="21">
        <v>14888</v>
      </c>
      <c r="AB294" s="21">
        <v>12117</v>
      </c>
      <c r="AC294" s="31">
        <f t="shared" si="46"/>
        <v>8.2154238368387507</v>
      </c>
      <c r="AD294" s="31">
        <f t="shared" si="47"/>
        <v>6.5561929041852558</v>
      </c>
      <c r="AE294" s="31">
        <f t="shared" si="48"/>
        <v>6.3458678563841087</v>
      </c>
      <c r="AF294" s="31">
        <f t="shared" si="49"/>
        <v>6.2353940939026984</v>
      </c>
      <c r="AG294" s="31">
        <f t="shared" si="50"/>
        <v>5.7382621627363504</v>
      </c>
      <c r="AH294" s="31">
        <f t="shared" si="51"/>
        <v>5.6639048226046311</v>
      </c>
      <c r="AI294" s="31">
        <f t="shared" si="52"/>
        <v>4.5931591247078822</v>
      </c>
      <c r="AJ294" s="31">
        <f t="shared" si="53"/>
        <v>3.2082005523688122</v>
      </c>
      <c r="AK294" s="31">
        <f t="shared" si="54"/>
        <v>3.1629487996600809</v>
      </c>
      <c r="AL294" s="31">
        <f t="shared" si="55"/>
        <v>2.5742511153601018</v>
      </c>
    </row>
    <row r="295" spans="1:38" s="2" customFormat="1" ht="18.75" customHeight="1" x14ac:dyDescent="0.25">
      <c r="A295" s="17">
        <v>885</v>
      </c>
      <c r="B295" s="3" t="s">
        <v>663</v>
      </c>
      <c r="C295" s="16">
        <v>8960</v>
      </c>
      <c r="D295" s="16"/>
      <c r="E295" s="3"/>
      <c r="F295" s="2" t="s">
        <v>885</v>
      </c>
      <c r="G295" s="3"/>
      <c r="H295" s="32"/>
      <c r="I295" s="33"/>
      <c r="J295" s="34"/>
      <c r="K295" s="3"/>
      <c r="L295" s="3"/>
      <c r="M295" s="18"/>
      <c r="N295" s="18"/>
      <c r="O295" s="18"/>
      <c r="P295" s="111"/>
      <c r="Q295" s="18"/>
      <c r="R295" s="18"/>
      <c r="S295" s="20">
        <v>40672</v>
      </c>
      <c r="T295" s="20">
        <v>34001</v>
      </c>
      <c r="U295" s="20">
        <v>33097</v>
      </c>
      <c r="V295" s="20">
        <v>31475</v>
      </c>
      <c r="W295" s="20">
        <v>29742</v>
      </c>
      <c r="X295" s="20">
        <v>30272</v>
      </c>
      <c r="Y295" s="20">
        <v>31247</v>
      </c>
      <c r="Z295" s="20">
        <v>29854</v>
      </c>
      <c r="AA295" s="20">
        <v>27991</v>
      </c>
      <c r="AB295" s="20">
        <v>17702</v>
      </c>
      <c r="AC295" s="31">
        <f t="shared" si="46"/>
        <v>4.5392857142857146</v>
      </c>
      <c r="AD295" s="31">
        <f t="shared" si="47"/>
        <v>3.7947544642857145</v>
      </c>
      <c r="AE295" s="31">
        <f t="shared" si="48"/>
        <v>3.6938616071428569</v>
      </c>
      <c r="AF295" s="31">
        <f t="shared" si="49"/>
        <v>3.5128348214285716</v>
      </c>
      <c r="AG295" s="31">
        <f t="shared" si="50"/>
        <v>3.319419642857143</v>
      </c>
      <c r="AH295" s="31">
        <f t="shared" si="51"/>
        <v>3.3785714285714286</v>
      </c>
      <c r="AI295" s="31">
        <f t="shared" si="52"/>
        <v>3.487388392857143</v>
      </c>
      <c r="AJ295" s="31">
        <f t="shared" si="53"/>
        <v>3.3319196428571427</v>
      </c>
      <c r="AK295" s="31">
        <f t="shared" si="54"/>
        <v>3.1239955357142857</v>
      </c>
      <c r="AL295" s="31">
        <f t="shared" si="55"/>
        <v>1.9756696428571427</v>
      </c>
    </row>
    <row r="296" spans="1:38" s="2" customFormat="1" ht="18.75" customHeight="1" x14ac:dyDescent="0.25">
      <c r="A296" s="17">
        <v>40</v>
      </c>
      <c r="B296" s="3" t="s">
        <v>213</v>
      </c>
      <c r="C296" s="16">
        <v>43547</v>
      </c>
      <c r="D296" s="16"/>
      <c r="E296" s="3">
        <v>600</v>
      </c>
      <c r="F296" s="3" t="str">
        <f>IF(E296&gt;=2000,"LARGE",IF(E296&gt;=1000,"MEDIUM",IF(E296&gt;0, "SMALL", "UNKNOWN")))</f>
        <v>SMALL</v>
      </c>
      <c r="G296" s="3"/>
      <c r="H296" s="32">
        <f>E296*'[1]Estimates for kW-kWh'!$E$4</f>
        <v>236.20024570024572</v>
      </c>
      <c r="I296" s="33">
        <f>H296*'[1]Estimates for kW-kWh'!$H$4</f>
        <v>30.38965966608254</v>
      </c>
      <c r="J296" s="34">
        <f>H296*'[1]Estimates for kW-kWh'!$I$4</f>
        <v>39576.084540671429</v>
      </c>
      <c r="K296" s="3"/>
      <c r="L296" s="3"/>
      <c r="M296" s="18" t="s">
        <v>214</v>
      </c>
      <c r="N296" s="18"/>
      <c r="O296" s="18"/>
      <c r="P296" s="111"/>
      <c r="Q296" s="18"/>
      <c r="R296" s="18"/>
      <c r="S296" s="21">
        <v>80940</v>
      </c>
      <c r="T296" s="21">
        <v>105400</v>
      </c>
      <c r="U296" s="21">
        <v>121400</v>
      </c>
      <c r="V296" s="21">
        <v>143120</v>
      </c>
      <c r="W296" s="21">
        <v>125840</v>
      </c>
      <c r="X296" s="21">
        <v>116880</v>
      </c>
      <c r="Y296" s="21">
        <v>101200</v>
      </c>
      <c r="Z296" s="21">
        <v>108400</v>
      </c>
      <c r="AA296" s="21">
        <v>133200</v>
      </c>
      <c r="AB296" s="21">
        <v>107660</v>
      </c>
      <c r="AC296" s="31">
        <f t="shared" si="46"/>
        <v>1.8586814246676004</v>
      </c>
      <c r="AD296" s="31">
        <f t="shared" si="47"/>
        <v>2.4203733896709303</v>
      </c>
      <c r="AE296" s="31">
        <f t="shared" si="48"/>
        <v>2.7877925000574093</v>
      </c>
      <c r="AF296" s="31">
        <f t="shared" si="49"/>
        <v>3.2865639424070543</v>
      </c>
      <c r="AG296" s="31">
        <f t="shared" si="50"/>
        <v>2.8897513031896573</v>
      </c>
      <c r="AH296" s="31">
        <f t="shared" si="51"/>
        <v>2.683996601373229</v>
      </c>
      <c r="AI296" s="31">
        <f t="shared" si="52"/>
        <v>2.3239258731944794</v>
      </c>
      <c r="AJ296" s="31">
        <f t="shared" si="53"/>
        <v>2.489264472868395</v>
      </c>
      <c r="AK296" s="31">
        <f t="shared" si="54"/>
        <v>3.0587640939674374</v>
      </c>
      <c r="AL296" s="31">
        <f t="shared" si="55"/>
        <v>2.4722713390130204</v>
      </c>
    </row>
    <row r="297" spans="1:38" ht="18.75" customHeight="1" x14ac:dyDescent="0.25">
      <c r="A297" s="17">
        <v>59</v>
      </c>
      <c r="B297" s="3" t="s">
        <v>336</v>
      </c>
      <c r="C297" s="16">
        <v>15024</v>
      </c>
      <c r="D297" s="16"/>
      <c r="E297" s="3"/>
      <c r="F297" s="2" t="s">
        <v>885</v>
      </c>
      <c r="G297" s="3"/>
      <c r="H297" s="32"/>
      <c r="I297" s="33"/>
      <c r="K297" s="3"/>
      <c r="L297" s="3"/>
      <c r="M297" s="18"/>
      <c r="N297" s="18"/>
      <c r="O297" s="18"/>
      <c r="P297" s="111"/>
      <c r="Q297" s="18"/>
      <c r="R297" s="18"/>
      <c r="S297" s="20">
        <v>64480</v>
      </c>
      <c r="T297" s="20">
        <v>63440</v>
      </c>
      <c r="U297" s="20">
        <v>61520</v>
      </c>
      <c r="V297" s="20">
        <v>66560</v>
      </c>
      <c r="W297" s="20">
        <v>65840</v>
      </c>
      <c r="X297" s="20">
        <v>63040</v>
      </c>
      <c r="Y297" s="20">
        <v>40320</v>
      </c>
      <c r="Z297" s="20">
        <v>34400</v>
      </c>
      <c r="AA297" s="20">
        <v>44753.33</v>
      </c>
      <c r="AB297" s="20">
        <v>1207.67</v>
      </c>
      <c r="AC297" s="31">
        <f t="shared" si="46"/>
        <v>4.2917997870074549</v>
      </c>
      <c r="AD297" s="31">
        <f t="shared" si="47"/>
        <v>4.2225772097976568</v>
      </c>
      <c r="AE297" s="31">
        <f t="shared" si="48"/>
        <v>4.0947816826411074</v>
      </c>
      <c r="AF297" s="31">
        <f t="shared" si="49"/>
        <v>4.4302449414270502</v>
      </c>
      <c r="AG297" s="31">
        <f t="shared" si="50"/>
        <v>4.3823216187433438</v>
      </c>
      <c r="AH297" s="31">
        <f t="shared" si="51"/>
        <v>4.1959531416400422</v>
      </c>
      <c r="AI297" s="31">
        <f t="shared" si="52"/>
        <v>2.6837060702875402</v>
      </c>
      <c r="AJ297" s="31">
        <f t="shared" si="53"/>
        <v>2.2896698615548456</v>
      </c>
      <c r="AK297" s="31">
        <f t="shared" si="54"/>
        <v>2.9787892705005325</v>
      </c>
      <c r="AL297" s="31">
        <f t="shared" si="55"/>
        <v>8.0382720979765718E-2</v>
      </c>
    </row>
    <row r="298" spans="1:38" s="2" customFormat="1" ht="18.75" customHeight="1" x14ac:dyDescent="0.25">
      <c r="A298" s="17">
        <v>86</v>
      </c>
      <c r="B298" s="3" t="s">
        <v>344</v>
      </c>
      <c r="C298" s="16">
        <v>28873</v>
      </c>
      <c r="D298" s="16"/>
      <c r="E298" s="3"/>
      <c r="F298" s="2" t="s">
        <v>885</v>
      </c>
      <c r="G298" s="3"/>
      <c r="H298" s="32"/>
      <c r="I298" s="33"/>
      <c r="J298" s="34"/>
      <c r="K298" s="3"/>
      <c r="L298" s="3"/>
      <c r="M298" s="18"/>
      <c r="N298" s="18"/>
      <c r="O298" s="18"/>
      <c r="P298" s="111"/>
      <c r="Q298" s="18"/>
      <c r="R298" s="18"/>
      <c r="S298" s="22" t="s">
        <v>320</v>
      </c>
      <c r="T298" s="22" t="s">
        <v>320</v>
      </c>
      <c r="U298" s="22" t="s">
        <v>320</v>
      </c>
      <c r="V298" s="22" t="s">
        <v>320</v>
      </c>
      <c r="W298" s="22" t="s">
        <v>320</v>
      </c>
      <c r="X298" s="20">
        <v>319940</v>
      </c>
      <c r="Y298" s="20">
        <v>321919.53999999998</v>
      </c>
      <c r="Z298" s="20">
        <v>89790</v>
      </c>
      <c r="AA298" s="20">
        <v>85934</v>
      </c>
      <c r="AB298" s="20">
        <v>78956</v>
      </c>
      <c r="AC298" s="31" t="e">
        <f t="shared" si="46"/>
        <v>#VALUE!</v>
      </c>
      <c r="AD298" s="31" t="e">
        <f t="shared" si="47"/>
        <v>#VALUE!</v>
      </c>
      <c r="AE298" s="31" t="e">
        <f t="shared" si="48"/>
        <v>#VALUE!</v>
      </c>
      <c r="AF298" s="31" t="e">
        <f t="shared" si="49"/>
        <v>#VALUE!</v>
      </c>
      <c r="AG298" s="31" t="e">
        <f t="shared" si="50"/>
        <v>#VALUE!</v>
      </c>
      <c r="AH298" s="31">
        <f t="shared" si="51"/>
        <v>11.080940671215322</v>
      </c>
      <c r="AI298" s="31">
        <f t="shared" si="52"/>
        <v>11.149500917812489</v>
      </c>
      <c r="AJ298" s="31">
        <f t="shared" si="53"/>
        <v>3.109825788799224</v>
      </c>
      <c r="AK298" s="31">
        <f t="shared" si="54"/>
        <v>2.9762754130156202</v>
      </c>
      <c r="AL298" s="31">
        <f t="shared" si="55"/>
        <v>2.7345963356769301</v>
      </c>
    </row>
    <row r="299" spans="1:38" s="2" customFormat="1" ht="18.75" customHeight="1" x14ac:dyDescent="0.25">
      <c r="A299" s="17">
        <v>278</v>
      </c>
      <c r="B299" s="3" t="s">
        <v>433</v>
      </c>
      <c r="C299" s="16">
        <v>5822</v>
      </c>
      <c r="D299" s="16"/>
      <c r="E299" s="3"/>
      <c r="F299" s="2" t="s">
        <v>885</v>
      </c>
      <c r="G299" s="3"/>
      <c r="H299" s="32"/>
      <c r="I299" s="33"/>
      <c r="J299" s="34"/>
      <c r="K299" s="3"/>
      <c r="L299" s="3"/>
      <c r="M299" s="18"/>
      <c r="N299" s="18"/>
      <c r="O299" s="18"/>
      <c r="P299" s="111"/>
      <c r="Q299" s="18"/>
      <c r="R299" s="18"/>
      <c r="S299" s="20">
        <v>40890</v>
      </c>
      <c r="T299" s="20">
        <v>32123</v>
      </c>
      <c r="U299" s="20">
        <v>30481</v>
      </c>
      <c r="V299" s="20">
        <v>33400</v>
      </c>
      <c r="W299" s="20">
        <v>28330</v>
      </c>
      <c r="X299" s="20">
        <v>23770</v>
      </c>
      <c r="Y299" s="20">
        <v>22115</v>
      </c>
      <c r="Z299" s="20">
        <v>17842</v>
      </c>
      <c r="AA299" s="20">
        <v>17035</v>
      </c>
      <c r="AB299" s="20">
        <v>7795</v>
      </c>
      <c r="AC299" s="31">
        <f t="shared" si="46"/>
        <v>7.0233596702164203</v>
      </c>
      <c r="AD299" s="31">
        <f t="shared" si="47"/>
        <v>5.5175197526623156</v>
      </c>
      <c r="AE299" s="31">
        <f t="shared" si="48"/>
        <v>5.2354860872552385</v>
      </c>
      <c r="AF299" s="31">
        <f t="shared" si="49"/>
        <v>5.7368601855032635</v>
      </c>
      <c r="AG299" s="31">
        <f t="shared" si="50"/>
        <v>4.8660254208175884</v>
      </c>
      <c r="AH299" s="31">
        <f t="shared" si="51"/>
        <v>4.0827894194434906</v>
      </c>
      <c r="AI299" s="31">
        <f t="shared" si="52"/>
        <v>3.7985228443833736</v>
      </c>
      <c r="AJ299" s="31">
        <f t="shared" si="53"/>
        <v>3.0645826176571624</v>
      </c>
      <c r="AK299" s="31">
        <f t="shared" si="54"/>
        <v>2.9259704568876677</v>
      </c>
      <c r="AL299" s="31">
        <f t="shared" si="55"/>
        <v>1.3388869804190999</v>
      </c>
    </row>
    <row r="300" spans="1:38" s="2" customFormat="1" ht="18.75" customHeight="1" x14ac:dyDescent="0.25">
      <c r="A300" s="17">
        <v>1014</v>
      </c>
      <c r="B300" s="3" t="s">
        <v>778</v>
      </c>
      <c r="C300" s="16">
        <v>4368</v>
      </c>
      <c r="D300" s="16"/>
      <c r="E300" s="3"/>
      <c r="F300" s="2" t="s">
        <v>885</v>
      </c>
      <c r="G300" s="3"/>
      <c r="H300" s="32"/>
      <c r="I300" s="33"/>
      <c r="J300" s="34"/>
      <c r="K300" s="3"/>
      <c r="L300" s="3"/>
      <c r="M300" s="18"/>
      <c r="N300" s="18"/>
      <c r="O300" s="18"/>
      <c r="P300" s="111"/>
      <c r="Q300" s="18"/>
      <c r="R300" s="18"/>
      <c r="S300" s="22" t="s">
        <v>320</v>
      </c>
      <c r="T300" s="22" t="s">
        <v>320</v>
      </c>
      <c r="U300" s="22" t="s">
        <v>320</v>
      </c>
      <c r="V300" s="22" t="s">
        <v>320</v>
      </c>
      <c r="W300" s="22" t="s">
        <v>320</v>
      </c>
      <c r="X300" s="20">
        <v>13832</v>
      </c>
      <c r="Y300" s="20">
        <v>16211</v>
      </c>
      <c r="Z300" s="20">
        <v>12524</v>
      </c>
      <c r="AA300" s="20">
        <v>12760</v>
      </c>
      <c r="AB300" s="20">
        <v>9301</v>
      </c>
      <c r="AC300" s="31" t="e">
        <f t="shared" si="46"/>
        <v>#VALUE!</v>
      </c>
      <c r="AD300" s="31" t="e">
        <f t="shared" si="47"/>
        <v>#VALUE!</v>
      </c>
      <c r="AE300" s="31" t="e">
        <f t="shared" si="48"/>
        <v>#VALUE!</v>
      </c>
      <c r="AF300" s="31" t="e">
        <f t="shared" si="49"/>
        <v>#VALUE!</v>
      </c>
      <c r="AG300" s="31" t="e">
        <f t="shared" si="50"/>
        <v>#VALUE!</v>
      </c>
      <c r="AH300" s="31">
        <f t="shared" si="51"/>
        <v>3.1666666666666665</v>
      </c>
      <c r="AI300" s="31">
        <f t="shared" si="52"/>
        <v>3.7113095238095237</v>
      </c>
      <c r="AJ300" s="31">
        <f t="shared" si="53"/>
        <v>2.8672161172161172</v>
      </c>
      <c r="AK300" s="31">
        <f t="shared" si="54"/>
        <v>2.9212454212454211</v>
      </c>
      <c r="AL300" s="31">
        <f t="shared" si="55"/>
        <v>2.1293498168498171</v>
      </c>
    </row>
    <row r="301" spans="1:38" s="2" customFormat="1" ht="18.75" customHeight="1" x14ac:dyDescent="0.25">
      <c r="A301" s="17">
        <v>92</v>
      </c>
      <c r="B301" s="3" t="s">
        <v>197</v>
      </c>
      <c r="C301" s="16">
        <v>45316</v>
      </c>
      <c r="D301" s="16"/>
      <c r="E301" s="3">
        <v>800</v>
      </c>
      <c r="F301" s="3" t="str">
        <f>IF(E301&gt;=2000,"LARGE",IF(E301&gt;=1000,"MEDIUM",IF(E301&gt;0, "SMALL", "UNKNOWN")))</f>
        <v>SMALL</v>
      </c>
      <c r="G301" s="3"/>
      <c r="H301" s="32">
        <f>E301*'[1]Estimates for kW-kWh'!$E$4</f>
        <v>314.93366093366097</v>
      </c>
      <c r="I301" s="33">
        <f>H301*'[1]Estimates for kW-kWh'!$H$4</f>
        <v>40.519546221443392</v>
      </c>
      <c r="J301" s="34">
        <f>H301*'[1]Estimates for kW-kWh'!$I$4</f>
        <v>52768.112720895246</v>
      </c>
      <c r="K301" s="3"/>
      <c r="L301" s="3"/>
      <c r="M301" s="18" t="s">
        <v>18</v>
      </c>
      <c r="N301" s="18"/>
      <c r="O301" s="18"/>
      <c r="P301" s="111"/>
      <c r="Q301" s="18"/>
      <c r="R301" s="18"/>
      <c r="S301" s="29" t="s">
        <v>320</v>
      </c>
      <c r="T301" s="29" t="s">
        <v>320</v>
      </c>
      <c r="U301" s="29" t="s">
        <v>320</v>
      </c>
      <c r="V301" s="29" t="s">
        <v>320</v>
      </c>
      <c r="W301" s="29" t="s">
        <v>320</v>
      </c>
      <c r="X301" s="21">
        <v>5920</v>
      </c>
      <c r="Y301" s="21">
        <v>132094.35</v>
      </c>
      <c r="Z301" s="21">
        <v>121420</v>
      </c>
      <c r="AA301" s="21">
        <v>130165</v>
      </c>
      <c r="AB301" s="21">
        <v>112432</v>
      </c>
      <c r="AC301" s="31" t="e">
        <f t="shared" si="46"/>
        <v>#VALUE!</v>
      </c>
      <c r="AD301" s="31" t="e">
        <f t="shared" si="47"/>
        <v>#VALUE!</v>
      </c>
      <c r="AE301" s="31" t="e">
        <f t="shared" si="48"/>
        <v>#VALUE!</v>
      </c>
      <c r="AF301" s="31" t="e">
        <f t="shared" si="49"/>
        <v>#VALUE!</v>
      </c>
      <c r="AG301" s="31" t="e">
        <f t="shared" si="50"/>
        <v>#VALUE!</v>
      </c>
      <c r="AH301" s="31">
        <f t="shared" si="51"/>
        <v>0.13063818518845441</v>
      </c>
      <c r="AI301" s="31">
        <f t="shared" si="52"/>
        <v>2.9149604996027896</v>
      </c>
      <c r="AJ301" s="31">
        <f t="shared" si="53"/>
        <v>2.679406832024009</v>
      </c>
      <c r="AK301" s="31">
        <f t="shared" si="54"/>
        <v>2.8723850295701299</v>
      </c>
      <c r="AL301" s="31">
        <f t="shared" si="55"/>
        <v>2.4810662900520786</v>
      </c>
    </row>
    <row r="302" spans="1:38" ht="18.75" customHeight="1" x14ac:dyDescent="0.25">
      <c r="A302" s="17">
        <v>380</v>
      </c>
      <c r="B302" s="2" t="s">
        <v>493</v>
      </c>
      <c r="C302" s="16">
        <v>6533</v>
      </c>
      <c r="D302" s="16"/>
      <c r="E302" s="3"/>
      <c r="F302" s="2" t="s">
        <v>885</v>
      </c>
      <c r="G302" s="3"/>
      <c r="H302" s="32"/>
      <c r="I302" s="33"/>
      <c r="K302" s="3"/>
      <c r="L302" s="3"/>
      <c r="M302" s="18"/>
      <c r="N302" s="18"/>
      <c r="O302" s="18"/>
      <c r="P302" s="111"/>
      <c r="Q302" s="18"/>
      <c r="R302" s="18"/>
      <c r="S302" s="20">
        <v>245653</v>
      </c>
      <c r="T302" s="20">
        <v>75337</v>
      </c>
      <c r="U302" s="20">
        <v>68683</v>
      </c>
      <c r="V302" s="20">
        <v>70162</v>
      </c>
      <c r="W302" s="20">
        <v>69325</v>
      </c>
      <c r="X302" s="20">
        <v>68129</v>
      </c>
      <c r="Y302" s="20">
        <v>75421</v>
      </c>
      <c r="Z302" s="20">
        <v>25002</v>
      </c>
      <c r="AA302" s="20">
        <v>17720</v>
      </c>
      <c r="AB302" s="20">
        <v>12764</v>
      </c>
      <c r="AC302" s="31">
        <f t="shared" si="46"/>
        <v>37.601867442216438</v>
      </c>
      <c r="AD302" s="31">
        <f t="shared" si="47"/>
        <v>11.531761824582887</v>
      </c>
      <c r="AE302" s="31">
        <f t="shared" si="48"/>
        <v>10.513240471452626</v>
      </c>
      <c r="AF302" s="31">
        <f t="shared" si="49"/>
        <v>10.739629572937394</v>
      </c>
      <c r="AG302" s="31">
        <f t="shared" si="50"/>
        <v>10.611510791366907</v>
      </c>
      <c r="AH302" s="31">
        <f t="shared" si="51"/>
        <v>10.42844022654217</v>
      </c>
      <c r="AI302" s="31">
        <f t="shared" si="52"/>
        <v>11.544619623450176</v>
      </c>
      <c r="AJ302" s="31">
        <f t="shared" si="53"/>
        <v>3.8270319914281341</v>
      </c>
      <c r="AK302" s="31">
        <f t="shared" si="54"/>
        <v>2.7123832848614726</v>
      </c>
      <c r="AL302" s="31">
        <f t="shared" si="55"/>
        <v>1.9537731516914127</v>
      </c>
    </row>
    <row r="303" spans="1:38" ht="18.75" customHeight="1" x14ac:dyDescent="0.25">
      <c r="A303" s="17">
        <v>199</v>
      </c>
      <c r="B303" s="3" t="s">
        <v>394</v>
      </c>
      <c r="C303" s="16">
        <v>4559</v>
      </c>
      <c r="D303" s="16"/>
      <c r="E303" s="3"/>
      <c r="F303" s="2" t="s">
        <v>885</v>
      </c>
      <c r="G303" s="3"/>
      <c r="H303" s="32"/>
      <c r="I303" s="33"/>
      <c r="K303" s="3"/>
      <c r="L303" s="3"/>
      <c r="M303" s="18"/>
      <c r="N303" s="18"/>
      <c r="O303" s="18"/>
      <c r="P303" s="111"/>
      <c r="Q303" s="18"/>
      <c r="R303" s="18"/>
      <c r="S303" s="20">
        <v>20547</v>
      </c>
      <c r="T303" s="20">
        <v>18900</v>
      </c>
      <c r="U303" s="20">
        <v>18131</v>
      </c>
      <c r="V303" s="20">
        <v>17636</v>
      </c>
      <c r="W303" s="20">
        <v>20790</v>
      </c>
      <c r="X303" s="20">
        <v>19609</v>
      </c>
      <c r="Y303" s="20">
        <v>13529</v>
      </c>
      <c r="Z303" s="20">
        <v>11933</v>
      </c>
      <c r="AA303" s="20">
        <v>12270</v>
      </c>
      <c r="AB303" s="20">
        <v>10322</v>
      </c>
      <c r="AC303" s="31">
        <f t="shared" si="46"/>
        <v>4.5069094099583245</v>
      </c>
      <c r="AD303" s="31">
        <f t="shared" si="47"/>
        <v>4.1456459749945163</v>
      </c>
      <c r="AE303" s="31">
        <f t="shared" si="48"/>
        <v>3.9769686334722527</v>
      </c>
      <c r="AF303" s="31">
        <f t="shared" si="49"/>
        <v>3.8683921912700154</v>
      </c>
      <c r="AG303" s="31">
        <f t="shared" si="50"/>
        <v>4.5602105724939683</v>
      </c>
      <c r="AH303" s="31">
        <f t="shared" si="51"/>
        <v>4.3011625356437815</v>
      </c>
      <c r="AI303" s="31">
        <f t="shared" si="52"/>
        <v>2.9675367405132707</v>
      </c>
      <c r="AJ303" s="31">
        <f t="shared" si="53"/>
        <v>2.6174599692915113</v>
      </c>
      <c r="AK303" s="31">
        <f t="shared" si="54"/>
        <v>2.691379688528186</v>
      </c>
      <c r="AL303" s="31">
        <f t="shared" si="55"/>
        <v>2.2640930028515025</v>
      </c>
    </row>
    <row r="304" spans="1:38" ht="18.75" customHeight="1" x14ac:dyDescent="0.25">
      <c r="A304" s="24">
        <v>327</v>
      </c>
      <c r="B304" s="5" t="s">
        <v>460</v>
      </c>
      <c r="C304" s="14">
        <v>6409</v>
      </c>
      <c r="D304" s="14"/>
      <c r="E304" s="2"/>
      <c r="F304" s="2" t="s">
        <v>885</v>
      </c>
      <c r="G304" s="2"/>
      <c r="H304" s="35"/>
      <c r="I304" s="36"/>
      <c r="J304" s="37"/>
      <c r="K304" s="2"/>
      <c r="L304" s="2"/>
      <c r="M304" s="38"/>
      <c r="N304" s="38"/>
      <c r="O304" s="38"/>
      <c r="P304" s="39"/>
      <c r="Q304" s="38"/>
      <c r="R304" s="38"/>
      <c r="S304" s="20">
        <v>32009</v>
      </c>
      <c r="T304" s="20">
        <v>41410</v>
      </c>
      <c r="U304" s="20">
        <v>26731</v>
      </c>
      <c r="V304" s="20">
        <v>24756</v>
      </c>
      <c r="W304" s="20">
        <v>22495</v>
      </c>
      <c r="X304" s="20">
        <v>21741</v>
      </c>
      <c r="Y304" s="20">
        <v>20627</v>
      </c>
      <c r="Z304" s="20">
        <v>19437</v>
      </c>
      <c r="AA304" s="20">
        <v>17160</v>
      </c>
      <c r="AB304" s="20">
        <v>10360</v>
      </c>
      <c r="AC304" s="31">
        <f t="shared" si="46"/>
        <v>4.9943828990482135</v>
      </c>
      <c r="AD304" s="31">
        <f t="shared" si="47"/>
        <v>6.461226400374473</v>
      </c>
      <c r="AE304" s="31">
        <f t="shared" si="48"/>
        <v>4.1708534872835079</v>
      </c>
      <c r="AF304" s="31">
        <f t="shared" si="49"/>
        <v>3.8626930878452175</v>
      </c>
      <c r="AG304" s="31">
        <f t="shared" si="50"/>
        <v>3.5099079419566235</v>
      </c>
      <c r="AH304" s="31">
        <f t="shared" si="51"/>
        <v>3.392260883133094</v>
      </c>
      <c r="AI304" s="31">
        <f t="shared" si="52"/>
        <v>3.218442814791699</v>
      </c>
      <c r="AJ304" s="31">
        <f t="shared" si="53"/>
        <v>3.0327664222187547</v>
      </c>
      <c r="AK304" s="31">
        <f t="shared" si="54"/>
        <v>2.6774847870182557</v>
      </c>
      <c r="AL304" s="31">
        <f t="shared" si="55"/>
        <v>1.6164768294585738</v>
      </c>
    </row>
    <row r="305" spans="1:38" ht="18.75" customHeight="1" x14ac:dyDescent="0.25">
      <c r="A305" s="17">
        <v>88</v>
      </c>
      <c r="B305" s="3" t="s">
        <v>346</v>
      </c>
      <c r="C305" s="16">
        <v>28255</v>
      </c>
      <c r="D305" s="16"/>
      <c r="E305" s="3"/>
      <c r="F305" s="2" t="s">
        <v>885</v>
      </c>
      <c r="G305" s="3"/>
      <c r="H305" s="32"/>
      <c r="I305" s="33"/>
      <c r="K305" s="3"/>
      <c r="L305" s="3"/>
      <c r="M305" s="18"/>
      <c r="N305" s="18"/>
      <c r="O305" s="18"/>
      <c r="P305" s="111"/>
      <c r="Q305" s="18"/>
      <c r="R305" s="18"/>
      <c r="S305" s="22" t="s">
        <v>320</v>
      </c>
      <c r="T305" s="22" t="s">
        <v>320</v>
      </c>
      <c r="U305" s="22" t="s">
        <v>320</v>
      </c>
      <c r="V305" s="22" t="s">
        <v>320</v>
      </c>
      <c r="W305" s="22" t="s">
        <v>320</v>
      </c>
      <c r="X305" s="20">
        <v>211500</v>
      </c>
      <c r="Y305" s="20">
        <v>88800.41</v>
      </c>
      <c r="Z305" s="20">
        <v>82072</v>
      </c>
      <c r="AA305" s="20">
        <v>74384</v>
      </c>
      <c r="AB305" s="20">
        <v>61529</v>
      </c>
      <c r="AC305" s="31" t="e">
        <f t="shared" si="46"/>
        <v>#VALUE!</v>
      </c>
      <c r="AD305" s="31" t="e">
        <f t="shared" si="47"/>
        <v>#VALUE!</v>
      </c>
      <c r="AE305" s="31" t="e">
        <f t="shared" si="48"/>
        <v>#VALUE!</v>
      </c>
      <c r="AF305" s="31" t="e">
        <f t="shared" si="49"/>
        <v>#VALUE!</v>
      </c>
      <c r="AG305" s="31" t="e">
        <f t="shared" si="50"/>
        <v>#VALUE!</v>
      </c>
      <c r="AH305" s="31">
        <f t="shared" si="51"/>
        <v>7.4854008140152182</v>
      </c>
      <c r="AI305" s="31">
        <f t="shared" si="52"/>
        <v>3.1428210936117504</v>
      </c>
      <c r="AJ305" s="31">
        <f t="shared" si="53"/>
        <v>2.9046894354981418</v>
      </c>
      <c r="AK305" s="31">
        <f t="shared" si="54"/>
        <v>2.6325960007078395</v>
      </c>
      <c r="AL305" s="31">
        <f t="shared" si="55"/>
        <v>2.1776322774730135</v>
      </c>
    </row>
    <row r="306" spans="1:38" ht="18.75" customHeight="1" x14ac:dyDescent="0.25">
      <c r="A306" s="24">
        <v>328</v>
      </c>
      <c r="B306" s="5" t="s">
        <v>461</v>
      </c>
      <c r="C306" s="14">
        <v>3296</v>
      </c>
      <c r="D306" s="14"/>
      <c r="E306" s="2"/>
      <c r="F306" s="2" t="s">
        <v>885</v>
      </c>
      <c r="G306" s="2"/>
      <c r="H306" s="35"/>
      <c r="I306" s="36"/>
      <c r="J306" s="37"/>
      <c r="K306" s="2"/>
      <c r="L306" s="2"/>
      <c r="M306" s="38"/>
      <c r="N306" s="38"/>
      <c r="O306" s="38"/>
      <c r="P306" s="39"/>
      <c r="Q306" s="38"/>
      <c r="R306" s="38"/>
      <c r="S306" s="20">
        <v>6878</v>
      </c>
      <c r="T306" s="20">
        <v>6685</v>
      </c>
      <c r="U306" s="20">
        <v>7449</v>
      </c>
      <c r="V306" s="20">
        <v>7385</v>
      </c>
      <c r="W306" s="20">
        <v>6478</v>
      </c>
      <c r="X306" s="20">
        <v>6014</v>
      </c>
      <c r="Y306" s="20">
        <v>7807</v>
      </c>
      <c r="Z306" s="20">
        <v>9369</v>
      </c>
      <c r="AA306" s="20">
        <v>8392</v>
      </c>
      <c r="AB306" s="20">
        <v>7077</v>
      </c>
      <c r="AC306" s="31">
        <f t="shared" si="46"/>
        <v>2.0867718446601944</v>
      </c>
      <c r="AD306" s="31">
        <f t="shared" si="47"/>
        <v>2.0282160194174756</v>
      </c>
      <c r="AE306" s="31">
        <f t="shared" si="48"/>
        <v>2.26001213592233</v>
      </c>
      <c r="AF306" s="31">
        <f t="shared" si="49"/>
        <v>2.2405946601941746</v>
      </c>
      <c r="AG306" s="31">
        <f t="shared" si="50"/>
        <v>1.9654126213592233</v>
      </c>
      <c r="AH306" s="31">
        <f t="shared" si="51"/>
        <v>1.8246359223300972</v>
      </c>
      <c r="AI306" s="31">
        <f t="shared" si="52"/>
        <v>2.368628640776699</v>
      </c>
      <c r="AJ306" s="31">
        <f t="shared" si="53"/>
        <v>2.8425364077669903</v>
      </c>
      <c r="AK306" s="31">
        <f t="shared" si="54"/>
        <v>2.546116504854369</v>
      </c>
      <c r="AL306" s="31">
        <f t="shared" si="55"/>
        <v>2.1471480582524274</v>
      </c>
    </row>
    <row r="307" spans="1:38" ht="18.75" customHeight="1" x14ac:dyDescent="0.25">
      <c r="A307" s="17">
        <v>326</v>
      </c>
      <c r="B307" s="3" t="s">
        <v>274</v>
      </c>
      <c r="C307" s="16">
        <v>9595</v>
      </c>
      <c r="D307" s="16"/>
      <c r="E307" s="3">
        <v>300</v>
      </c>
      <c r="F307" s="3" t="str">
        <f>IF(E307&gt;=2000,"LARGE",IF(E307&gt;=1000,"MEDIUM",IF(E307&gt;0, "SMALL", "UNKNOWN")))</f>
        <v>SMALL</v>
      </c>
      <c r="G307" s="3"/>
      <c r="H307" s="32">
        <f>E307*'[1]Estimates for kW-kWh'!$E$4</f>
        <v>118.10012285012286</v>
      </c>
      <c r="I307" s="33">
        <f>H307*'[1]Estimates for kW-kWh'!$H$4</f>
        <v>15.19482983304127</v>
      </c>
      <c r="J307" s="34">
        <f>H307*'[1]Estimates for kW-kWh'!$I$4</f>
        <v>19788.042270335714</v>
      </c>
      <c r="K307" s="3"/>
      <c r="L307" s="3"/>
      <c r="M307" s="18" t="s">
        <v>212</v>
      </c>
      <c r="N307" s="18"/>
      <c r="O307" s="18"/>
      <c r="P307" s="111"/>
      <c r="Q307" s="18"/>
      <c r="R307" s="18"/>
      <c r="S307" s="21">
        <v>38013</v>
      </c>
      <c r="T307" s="21">
        <v>39994</v>
      </c>
      <c r="U307" s="21">
        <v>38048</v>
      </c>
      <c r="V307" s="21">
        <v>38380</v>
      </c>
      <c r="W307" s="21">
        <v>39979</v>
      </c>
      <c r="X307" s="21">
        <v>35057</v>
      </c>
      <c r="Y307" s="21">
        <v>33554</v>
      </c>
      <c r="Z307" s="21">
        <v>25695</v>
      </c>
      <c r="AA307" s="21">
        <v>24118</v>
      </c>
      <c r="AB307" s="21">
        <v>22163</v>
      </c>
      <c r="AC307" s="31">
        <f t="shared" si="46"/>
        <v>3.9617509119332985</v>
      </c>
      <c r="AD307" s="31">
        <f t="shared" si="47"/>
        <v>4.1682126107347575</v>
      </c>
      <c r="AE307" s="31">
        <f t="shared" si="48"/>
        <v>3.9653986451276708</v>
      </c>
      <c r="AF307" s="31">
        <f t="shared" si="49"/>
        <v>4</v>
      </c>
      <c r="AG307" s="31">
        <f t="shared" si="50"/>
        <v>4.1666492965085986</v>
      </c>
      <c r="AH307" s="31">
        <f t="shared" si="51"/>
        <v>3.6536737884314747</v>
      </c>
      <c r="AI307" s="31">
        <f t="shared" si="52"/>
        <v>3.497029702970297</v>
      </c>
      <c r="AJ307" s="31">
        <f t="shared" si="53"/>
        <v>2.6779572694111518</v>
      </c>
      <c r="AK307" s="31">
        <f t="shared" si="54"/>
        <v>2.5136008337675873</v>
      </c>
      <c r="AL307" s="31">
        <f t="shared" si="55"/>
        <v>2.3098488796248047</v>
      </c>
    </row>
    <row r="308" spans="1:38" ht="18.75" customHeight="1" x14ac:dyDescent="0.25">
      <c r="A308" s="24">
        <v>370</v>
      </c>
      <c r="B308" s="5" t="s">
        <v>489</v>
      </c>
      <c r="C308" s="14">
        <v>4992</v>
      </c>
      <c r="D308" s="14"/>
      <c r="E308" s="2"/>
      <c r="F308" s="2" t="s">
        <v>885</v>
      </c>
      <c r="G308" s="2"/>
      <c r="H308" s="35"/>
      <c r="I308" s="36"/>
      <c r="J308" s="37"/>
      <c r="K308" s="2"/>
      <c r="L308" s="2"/>
      <c r="M308" s="38"/>
      <c r="N308" s="38"/>
      <c r="O308" s="38"/>
      <c r="P308" s="39"/>
      <c r="Q308" s="38"/>
      <c r="R308" s="38"/>
      <c r="S308" s="20">
        <v>22556</v>
      </c>
      <c r="T308" s="20">
        <v>19080</v>
      </c>
      <c r="U308" s="20">
        <v>25806</v>
      </c>
      <c r="V308" s="20">
        <v>16874</v>
      </c>
      <c r="W308" s="20">
        <v>13371</v>
      </c>
      <c r="X308" s="20">
        <v>12163</v>
      </c>
      <c r="Y308" s="20">
        <v>10379</v>
      </c>
      <c r="Z308" s="20">
        <v>11375</v>
      </c>
      <c r="AA308" s="20">
        <v>12448</v>
      </c>
      <c r="AB308" s="20">
        <v>15948</v>
      </c>
      <c r="AC308" s="31">
        <f t="shared" si="46"/>
        <v>4.5184294871794872</v>
      </c>
      <c r="AD308" s="31">
        <f t="shared" si="47"/>
        <v>3.8221153846153846</v>
      </c>
      <c r="AE308" s="31">
        <f t="shared" si="48"/>
        <v>5.1694711538461542</v>
      </c>
      <c r="AF308" s="31">
        <f t="shared" si="49"/>
        <v>3.3802083333333335</v>
      </c>
      <c r="AG308" s="31">
        <f t="shared" si="50"/>
        <v>2.6784855769230771</v>
      </c>
      <c r="AH308" s="31">
        <f t="shared" si="51"/>
        <v>2.4364983974358974</v>
      </c>
      <c r="AI308" s="31">
        <f t="shared" si="52"/>
        <v>2.0791266025641026</v>
      </c>
      <c r="AJ308" s="31">
        <f t="shared" si="53"/>
        <v>2.2786458333333335</v>
      </c>
      <c r="AK308" s="31">
        <f t="shared" si="54"/>
        <v>2.4935897435897436</v>
      </c>
      <c r="AL308" s="31">
        <f t="shared" si="55"/>
        <v>3.1947115384615383</v>
      </c>
    </row>
    <row r="309" spans="1:38" ht="18.75" customHeight="1" x14ac:dyDescent="0.25">
      <c r="A309" s="24">
        <v>312</v>
      </c>
      <c r="B309" s="5" t="s">
        <v>453</v>
      </c>
      <c r="C309" s="14">
        <v>3346</v>
      </c>
      <c r="D309" s="14"/>
      <c r="E309" s="2"/>
      <c r="F309" s="2" t="s">
        <v>885</v>
      </c>
      <c r="G309" s="2"/>
      <c r="H309" s="35"/>
      <c r="I309" s="36"/>
      <c r="J309" s="37"/>
      <c r="K309" s="2"/>
      <c r="L309" s="2"/>
      <c r="M309" s="38"/>
      <c r="N309" s="38"/>
      <c r="O309" s="38"/>
      <c r="P309" s="39"/>
      <c r="Q309" s="38"/>
      <c r="R309" s="38"/>
      <c r="S309" s="20">
        <v>16159</v>
      </c>
      <c r="T309" s="20">
        <v>9298</v>
      </c>
      <c r="U309" s="20">
        <v>14403</v>
      </c>
      <c r="V309" s="20">
        <v>11620</v>
      </c>
      <c r="W309" s="20">
        <v>8468</v>
      </c>
      <c r="X309" s="20">
        <v>9298</v>
      </c>
      <c r="Y309" s="20">
        <v>8547</v>
      </c>
      <c r="Z309" s="20">
        <v>9766</v>
      </c>
      <c r="AA309" s="20">
        <v>8150</v>
      </c>
      <c r="AB309" s="20">
        <v>12314</v>
      </c>
      <c r="AC309" s="31">
        <f t="shared" si="46"/>
        <v>4.8293484757919902</v>
      </c>
      <c r="AD309" s="31">
        <f t="shared" si="47"/>
        <v>2.778840406455469</v>
      </c>
      <c r="AE309" s="31">
        <f t="shared" si="48"/>
        <v>4.3045427375971306</v>
      </c>
      <c r="AF309" s="31">
        <f t="shared" si="49"/>
        <v>3.4728033472803346</v>
      </c>
      <c r="AG309" s="31">
        <f t="shared" si="50"/>
        <v>2.5307830245068739</v>
      </c>
      <c r="AH309" s="31">
        <f t="shared" si="51"/>
        <v>2.778840406455469</v>
      </c>
      <c r="AI309" s="31">
        <f t="shared" si="52"/>
        <v>2.5543933054393304</v>
      </c>
      <c r="AJ309" s="31">
        <f t="shared" si="53"/>
        <v>2.9187089061566049</v>
      </c>
      <c r="AK309" s="31">
        <f t="shared" si="54"/>
        <v>2.4357441721458457</v>
      </c>
      <c r="AL309" s="31">
        <f t="shared" si="55"/>
        <v>3.6802151823072324</v>
      </c>
    </row>
    <row r="310" spans="1:38" ht="18.75" customHeight="1" x14ac:dyDescent="0.25">
      <c r="A310" s="13">
        <v>831</v>
      </c>
      <c r="B310" s="5" t="s">
        <v>615</v>
      </c>
      <c r="C310" s="14">
        <v>12315</v>
      </c>
      <c r="D310" s="14"/>
      <c r="E310" s="3"/>
      <c r="F310" s="2" t="s">
        <v>885</v>
      </c>
      <c r="G310" s="3"/>
      <c r="H310" s="32"/>
      <c r="I310" s="33"/>
      <c r="K310" s="3"/>
      <c r="L310" s="3"/>
      <c r="M310" s="18"/>
      <c r="N310" s="18"/>
      <c r="O310" s="18"/>
      <c r="P310" s="111"/>
      <c r="Q310" s="18"/>
      <c r="R310" s="18"/>
      <c r="S310" s="20">
        <v>37730</v>
      </c>
      <c r="T310" s="20">
        <v>38853</v>
      </c>
      <c r="U310" s="20">
        <v>39736</v>
      </c>
      <c r="V310" s="20">
        <v>45793</v>
      </c>
      <c r="W310" s="20">
        <v>43560</v>
      </c>
      <c r="X310" s="20">
        <v>35921</v>
      </c>
      <c r="Y310" s="20">
        <v>41267</v>
      </c>
      <c r="Z310" s="20">
        <v>41555</v>
      </c>
      <c r="AA310" s="20">
        <v>29783.03</v>
      </c>
      <c r="AB310" s="20">
        <v>15665</v>
      </c>
      <c r="AC310" s="31">
        <f t="shared" si="46"/>
        <v>3.0637434023548518</v>
      </c>
      <c r="AD310" s="31">
        <f t="shared" si="47"/>
        <v>3.1549330085261875</v>
      </c>
      <c r="AE310" s="31">
        <f t="shared" si="48"/>
        <v>3.2266341859520908</v>
      </c>
      <c r="AF310" s="31">
        <f t="shared" si="49"/>
        <v>3.7184734064149412</v>
      </c>
      <c r="AG310" s="31">
        <f t="shared" si="50"/>
        <v>3.5371498172959805</v>
      </c>
      <c r="AH310" s="31">
        <f t="shared" si="51"/>
        <v>2.9168493706861551</v>
      </c>
      <c r="AI310" s="31">
        <f t="shared" si="52"/>
        <v>3.3509541209906617</v>
      </c>
      <c r="AJ310" s="31">
        <f t="shared" si="53"/>
        <v>3.3743402354851808</v>
      </c>
      <c r="AK310" s="31">
        <f t="shared" si="54"/>
        <v>2.4184352415753145</v>
      </c>
      <c r="AL310" s="31">
        <f t="shared" si="55"/>
        <v>1.2720259845716606</v>
      </c>
    </row>
    <row r="311" spans="1:38" s="2" customFormat="1" ht="18.75" customHeight="1" x14ac:dyDescent="0.25">
      <c r="A311" s="17">
        <v>262</v>
      </c>
      <c r="B311" s="3" t="s">
        <v>425</v>
      </c>
      <c r="C311" s="16">
        <v>2534</v>
      </c>
      <c r="D311" s="16"/>
      <c r="E311" s="3"/>
      <c r="F311" s="2" t="s">
        <v>885</v>
      </c>
      <c r="G311" s="3"/>
      <c r="H311" s="32"/>
      <c r="I311" s="33"/>
      <c r="J311" s="34"/>
      <c r="K311" s="3"/>
      <c r="L311" s="3"/>
      <c r="M311" s="18"/>
      <c r="N311" s="18"/>
      <c r="O311" s="18"/>
      <c r="P311" s="111"/>
      <c r="Q311" s="18"/>
      <c r="R311" s="18"/>
      <c r="S311" s="20">
        <v>36936</v>
      </c>
      <c r="T311" s="20">
        <v>17421</v>
      </c>
      <c r="U311" s="20">
        <v>15228</v>
      </c>
      <c r="V311" s="20">
        <v>14912</v>
      </c>
      <c r="W311" s="20">
        <v>14083</v>
      </c>
      <c r="X311" s="20">
        <v>10757</v>
      </c>
      <c r="Y311" s="20">
        <v>6138</v>
      </c>
      <c r="Z311" s="20">
        <v>7390</v>
      </c>
      <c r="AA311" s="20">
        <v>5826</v>
      </c>
      <c r="AB311" s="20">
        <v>1361</v>
      </c>
      <c r="AC311" s="31">
        <f t="shared" si="46"/>
        <v>14.576164167324388</v>
      </c>
      <c r="AD311" s="31">
        <f t="shared" si="47"/>
        <v>6.87490134175217</v>
      </c>
      <c r="AE311" s="31">
        <f t="shared" si="48"/>
        <v>6.0094711917916337</v>
      </c>
      <c r="AF311" s="31">
        <f t="shared" si="49"/>
        <v>5.8847671665351227</v>
      </c>
      <c r="AG311" s="31">
        <f t="shared" si="50"/>
        <v>5.5576164167324391</v>
      </c>
      <c r="AH311" s="31">
        <f t="shared" si="51"/>
        <v>4.2450670876085237</v>
      </c>
      <c r="AI311" s="31">
        <f t="shared" si="52"/>
        <v>2.4222573007103394</v>
      </c>
      <c r="AJ311" s="31">
        <f t="shared" si="53"/>
        <v>2.9163378058405685</v>
      </c>
      <c r="AK311" s="31">
        <f t="shared" si="54"/>
        <v>2.2991318074191001</v>
      </c>
      <c r="AL311" s="31">
        <f t="shared" si="55"/>
        <v>0.53709550118389893</v>
      </c>
    </row>
    <row r="312" spans="1:38" s="2" customFormat="1" ht="18.75" customHeight="1" x14ac:dyDescent="0.25">
      <c r="A312" s="17">
        <v>144</v>
      </c>
      <c r="B312" s="4" t="s">
        <v>368</v>
      </c>
      <c r="C312" s="16">
        <v>11100</v>
      </c>
      <c r="D312" s="16"/>
      <c r="E312" s="3"/>
      <c r="F312" s="2" t="s">
        <v>885</v>
      </c>
      <c r="G312" s="3"/>
      <c r="H312" s="32"/>
      <c r="I312" s="33"/>
      <c r="J312" s="34"/>
      <c r="K312" s="3"/>
      <c r="L312" s="3"/>
      <c r="M312" s="18"/>
      <c r="N312" s="18"/>
      <c r="O312" s="18"/>
      <c r="P312" s="111"/>
      <c r="Q312" s="18"/>
      <c r="R312" s="18"/>
      <c r="S312" s="20">
        <v>41320</v>
      </c>
      <c r="T312" s="20">
        <v>35320</v>
      </c>
      <c r="U312" s="20">
        <v>31880</v>
      </c>
      <c r="V312" s="20">
        <v>39600</v>
      </c>
      <c r="W312" s="20">
        <v>38440</v>
      </c>
      <c r="X312" s="20">
        <v>36320</v>
      </c>
      <c r="Y312" s="20">
        <v>30520</v>
      </c>
      <c r="Z312" s="20">
        <v>30160</v>
      </c>
      <c r="AA312" s="20">
        <v>24920</v>
      </c>
      <c r="AB312" s="20">
        <v>29120</v>
      </c>
      <c r="AC312" s="31">
        <f t="shared" si="46"/>
        <v>3.7225225225225227</v>
      </c>
      <c r="AD312" s="31">
        <f t="shared" si="47"/>
        <v>3.1819819819819819</v>
      </c>
      <c r="AE312" s="31">
        <f t="shared" si="48"/>
        <v>2.872072072072072</v>
      </c>
      <c r="AF312" s="31">
        <f t="shared" si="49"/>
        <v>3.5675675675675675</v>
      </c>
      <c r="AG312" s="31">
        <f t="shared" si="50"/>
        <v>3.4630630630630632</v>
      </c>
      <c r="AH312" s="31">
        <f t="shared" si="51"/>
        <v>3.272072072072072</v>
      </c>
      <c r="AI312" s="31">
        <f t="shared" si="52"/>
        <v>2.7495495495495494</v>
      </c>
      <c r="AJ312" s="31">
        <f t="shared" si="53"/>
        <v>2.7171171171171169</v>
      </c>
      <c r="AK312" s="31">
        <f t="shared" si="54"/>
        <v>2.2450450450450452</v>
      </c>
      <c r="AL312" s="31">
        <f t="shared" si="55"/>
        <v>2.6234234234234233</v>
      </c>
    </row>
    <row r="313" spans="1:38" s="2" customFormat="1" ht="18.75" customHeight="1" x14ac:dyDescent="0.25">
      <c r="A313" s="17">
        <v>1000</v>
      </c>
      <c r="B313" s="3" t="s">
        <v>765</v>
      </c>
      <c r="C313" s="16">
        <v>1680</v>
      </c>
      <c r="D313" s="16"/>
      <c r="E313" s="3"/>
      <c r="F313" s="2" t="s">
        <v>885</v>
      </c>
      <c r="G313" s="3"/>
      <c r="H313" s="32"/>
      <c r="I313" s="33"/>
      <c r="J313" s="34"/>
      <c r="K313" s="3"/>
      <c r="L313" s="3"/>
      <c r="M313" s="18"/>
      <c r="N313" s="18"/>
      <c r="O313" s="18"/>
      <c r="P313" s="111"/>
      <c r="Q313" s="18"/>
      <c r="R313" s="18"/>
      <c r="S313" s="20">
        <v>8980</v>
      </c>
      <c r="T313" s="20">
        <v>8217</v>
      </c>
      <c r="U313" s="23">
        <v>354</v>
      </c>
      <c r="V313" s="23">
        <v>7</v>
      </c>
      <c r="W313" s="23">
        <v>0</v>
      </c>
      <c r="X313" s="23">
        <v>0</v>
      </c>
      <c r="Y313" s="23">
        <v>0</v>
      </c>
      <c r="Z313" s="23">
        <v>0</v>
      </c>
      <c r="AA313" s="20">
        <v>3642</v>
      </c>
      <c r="AB313" s="20">
        <v>6947</v>
      </c>
      <c r="AC313" s="31">
        <f t="shared" si="46"/>
        <v>5.3452380952380949</v>
      </c>
      <c r="AD313" s="31">
        <f t="shared" si="47"/>
        <v>4.8910714285714283</v>
      </c>
      <c r="AE313" s="31">
        <f t="shared" si="48"/>
        <v>0.21071428571428572</v>
      </c>
      <c r="AF313" s="31">
        <f t="shared" si="49"/>
        <v>4.1666666666666666E-3</v>
      </c>
      <c r="AG313" s="31">
        <f t="shared" si="50"/>
        <v>0</v>
      </c>
      <c r="AH313" s="31">
        <f t="shared" si="51"/>
        <v>0</v>
      </c>
      <c r="AI313" s="31">
        <f t="shared" si="52"/>
        <v>0</v>
      </c>
      <c r="AJ313" s="31">
        <f t="shared" si="53"/>
        <v>0</v>
      </c>
      <c r="AK313" s="31">
        <f t="shared" si="54"/>
        <v>2.1678571428571427</v>
      </c>
      <c r="AL313" s="31">
        <f t="shared" si="55"/>
        <v>4.1351190476190478</v>
      </c>
    </row>
    <row r="314" spans="1:38" ht="18.75" customHeight="1" x14ac:dyDescent="0.25">
      <c r="A314" s="24">
        <v>306</v>
      </c>
      <c r="B314" s="5" t="s">
        <v>449</v>
      </c>
      <c r="C314" s="14">
        <v>8153</v>
      </c>
      <c r="D314" s="14"/>
      <c r="E314" s="2"/>
      <c r="F314" s="2" t="s">
        <v>885</v>
      </c>
      <c r="G314" s="2"/>
      <c r="H314" s="35"/>
      <c r="I314" s="36"/>
      <c r="J314" s="37"/>
      <c r="K314" s="2"/>
      <c r="L314" s="2"/>
      <c r="M314" s="38"/>
      <c r="N314" s="38"/>
      <c r="O314" s="38"/>
      <c r="P314" s="39"/>
      <c r="Q314" s="38"/>
      <c r="R314" s="38"/>
      <c r="S314" s="20">
        <v>57880</v>
      </c>
      <c r="T314" s="20">
        <v>47620</v>
      </c>
      <c r="U314" s="20">
        <v>38550</v>
      </c>
      <c r="V314" s="20">
        <v>41480</v>
      </c>
      <c r="W314" s="20">
        <v>36360</v>
      </c>
      <c r="X314" s="20">
        <v>39880</v>
      </c>
      <c r="Y314" s="20">
        <v>26120</v>
      </c>
      <c r="Z314" s="20">
        <v>29960</v>
      </c>
      <c r="AA314" s="20">
        <v>17400</v>
      </c>
      <c r="AB314" s="20">
        <v>16610</v>
      </c>
      <c r="AC314" s="31">
        <f t="shared" si="46"/>
        <v>7.0992272783024655</v>
      </c>
      <c r="AD314" s="31">
        <f t="shared" si="47"/>
        <v>5.8407947994603218</v>
      </c>
      <c r="AE314" s="31">
        <f t="shared" si="48"/>
        <v>4.7283208634858331</v>
      </c>
      <c r="AF314" s="31">
        <f t="shared" si="49"/>
        <v>5.0876977799582974</v>
      </c>
      <c r="AG314" s="31">
        <f t="shared" si="50"/>
        <v>4.4597080829142648</v>
      </c>
      <c r="AH314" s="31">
        <f t="shared" si="51"/>
        <v>4.8914509996320374</v>
      </c>
      <c r="AI314" s="31">
        <f t="shared" si="52"/>
        <v>3.2037286888261991</v>
      </c>
      <c r="AJ314" s="31">
        <f t="shared" si="53"/>
        <v>3.6747209616092236</v>
      </c>
      <c r="AK314" s="31">
        <f t="shared" si="54"/>
        <v>2.1341837360480804</v>
      </c>
      <c r="AL314" s="31">
        <f t="shared" si="55"/>
        <v>2.0372868882619897</v>
      </c>
    </row>
    <row r="315" spans="1:38" ht="18.75" customHeight="1" x14ac:dyDescent="0.25">
      <c r="A315" s="17">
        <v>338</v>
      </c>
      <c r="B315" s="5" t="s">
        <v>478</v>
      </c>
      <c r="C315" s="16">
        <v>4183</v>
      </c>
      <c r="D315" s="16"/>
      <c r="E315" s="3"/>
      <c r="F315" s="2" t="s">
        <v>885</v>
      </c>
      <c r="G315" s="3"/>
      <c r="H315" s="32"/>
      <c r="I315" s="33"/>
      <c r="K315" s="3"/>
      <c r="L315" s="3"/>
      <c r="M315" s="18"/>
      <c r="N315" s="18"/>
      <c r="O315" s="18"/>
      <c r="P315" s="111"/>
      <c r="Q315" s="18"/>
      <c r="R315" s="18"/>
      <c r="S315" s="20">
        <v>7120</v>
      </c>
      <c r="T315" s="20">
        <v>7750</v>
      </c>
      <c r="U315" s="20">
        <v>7380</v>
      </c>
      <c r="V315" s="20">
        <v>8880</v>
      </c>
      <c r="W315" s="20">
        <v>7170</v>
      </c>
      <c r="X315" s="20">
        <v>7270</v>
      </c>
      <c r="Y315" s="20">
        <v>10260</v>
      </c>
      <c r="Z315" s="20">
        <v>12440</v>
      </c>
      <c r="AA315" s="20">
        <v>8760</v>
      </c>
      <c r="AB315" s="20">
        <v>7190</v>
      </c>
      <c r="AC315" s="31">
        <f t="shared" si="46"/>
        <v>1.7021276595744681</v>
      </c>
      <c r="AD315" s="31">
        <f t="shared" si="47"/>
        <v>1.8527372699019842</v>
      </c>
      <c r="AE315" s="31">
        <f t="shared" si="48"/>
        <v>1.7642840066937604</v>
      </c>
      <c r="AF315" s="31">
        <f t="shared" si="49"/>
        <v>2.1228783169973702</v>
      </c>
      <c r="AG315" s="31">
        <f t="shared" si="50"/>
        <v>1.7140808032512551</v>
      </c>
      <c r="AH315" s="31">
        <f t="shared" si="51"/>
        <v>1.7379870906048291</v>
      </c>
      <c r="AI315" s="31">
        <f t="shared" si="52"/>
        <v>2.4527850824766912</v>
      </c>
      <c r="AJ315" s="31">
        <f t="shared" si="53"/>
        <v>2.9739421467846046</v>
      </c>
      <c r="AK315" s="31">
        <f t="shared" si="54"/>
        <v>2.0941907721730817</v>
      </c>
      <c r="AL315" s="31">
        <f t="shared" si="55"/>
        <v>1.7188620607219698</v>
      </c>
    </row>
    <row r="316" spans="1:38" ht="18.75" customHeight="1" x14ac:dyDescent="0.25">
      <c r="A316" s="13">
        <v>657</v>
      </c>
      <c r="B316" s="5" t="s">
        <v>545</v>
      </c>
      <c r="C316" s="14">
        <v>12039</v>
      </c>
      <c r="D316" s="14"/>
      <c r="E316" s="3"/>
      <c r="F316" s="2" t="s">
        <v>885</v>
      </c>
      <c r="G316" s="3"/>
      <c r="H316" s="32"/>
      <c r="I316" s="33"/>
      <c r="K316" s="3"/>
      <c r="L316" s="3"/>
      <c r="M316" s="18"/>
      <c r="N316" s="18"/>
      <c r="O316" s="18"/>
      <c r="P316" s="111"/>
      <c r="Q316" s="18"/>
      <c r="R316" s="18"/>
      <c r="S316" s="20">
        <v>13160</v>
      </c>
      <c r="T316" s="20">
        <v>13520</v>
      </c>
      <c r="U316" s="20">
        <v>16253</v>
      </c>
      <c r="V316" s="20">
        <v>14530</v>
      </c>
      <c r="W316" s="20">
        <v>19280</v>
      </c>
      <c r="X316" s="20">
        <v>24440</v>
      </c>
      <c r="Y316" s="20">
        <v>30600</v>
      </c>
      <c r="Z316" s="20">
        <v>19640</v>
      </c>
      <c r="AA316" s="20">
        <v>23720</v>
      </c>
      <c r="AB316" s="20">
        <v>27160</v>
      </c>
      <c r="AC316" s="31">
        <f t="shared" si="46"/>
        <v>1.0931140460171112</v>
      </c>
      <c r="AD316" s="31">
        <f t="shared" si="47"/>
        <v>1.1230168618656036</v>
      </c>
      <c r="AE316" s="31">
        <f t="shared" si="48"/>
        <v>1.3500290721820749</v>
      </c>
      <c r="AF316" s="31">
        <f t="shared" si="49"/>
        <v>1.206910872996096</v>
      </c>
      <c r="AG316" s="31">
        <f t="shared" si="50"/>
        <v>1.6014619154414818</v>
      </c>
      <c r="AH316" s="31">
        <f t="shared" si="51"/>
        <v>2.0300689426032061</v>
      </c>
      <c r="AI316" s="31">
        <f t="shared" si="52"/>
        <v>2.5417393471218541</v>
      </c>
      <c r="AJ316" s="31">
        <f t="shared" si="53"/>
        <v>1.6313647312899742</v>
      </c>
      <c r="AK316" s="31">
        <f t="shared" si="54"/>
        <v>1.9702633109062215</v>
      </c>
      <c r="AL316" s="31">
        <f t="shared" si="55"/>
        <v>2.2560013290140377</v>
      </c>
    </row>
    <row r="317" spans="1:38" ht="18.75" customHeight="1" x14ac:dyDescent="0.25">
      <c r="A317" s="13">
        <v>656</v>
      </c>
      <c r="B317" s="5" t="s">
        <v>544</v>
      </c>
      <c r="C317" s="14">
        <v>25058</v>
      </c>
      <c r="D317" s="14"/>
      <c r="E317" s="3"/>
      <c r="F317" s="2" t="s">
        <v>885</v>
      </c>
      <c r="G317" s="3"/>
      <c r="H317" s="32"/>
      <c r="I317" s="33"/>
      <c r="K317" s="3"/>
      <c r="L317" s="3"/>
      <c r="M317" s="18"/>
      <c r="N317" s="18"/>
      <c r="O317" s="18"/>
      <c r="P317" s="111"/>
      <c r="Q317" s="18"/>
      <c r="R317" s="18"/>
      <c r="S317" s="20">
        <v>54929</v>
      </c>
      <c r="T317" s="20">
        <v>42108</v>
      </c>
      <c r="U317" s="20">
        <v>42779</v>
      </c>
      <c r="V317" s="20">
        <v>41540</v>
      </c>
      <c r="W317" s="20">
        <v>42558</v>
      </c>
      <c r="X317" s="20">
        <v>52893</v>
      </c>
      <c r="Y317" s="20">
        <v>60981</v>
      </c>
      <c r="Z317" s="20">
        <v>58974</v>
      </c>
      <c r="AA317" s="20">
        <v>47186</v>
      </c>
      <c r="AB317" s="20">
        <v>36160</v>
      </c>
      <c r="AC317" s="31">
        <f t="shared" si="46"/>
        <v>2.192074387421183</v>
      </c>
      <c r="AD317" s="31">
        <f t="shared" si="47"/>
        <v>1.6804214223002634</v>
      </c>
      <c r="AE317" s="31">
        <f t="shared" si="48"/>
        <v>1.7071992976294996</v>
      </c>
      <c r="AF317" s="31">
        <f t="shared" si="49"/>
        <v>1.6577540106951871</v>
      </c>
      <c r="AG317" s="31">
        <f t="shared" si="50"/>
        <v>1.6983797589592147</v>
      </c>
      <c r="AH317" s="31">
        <f t="shared" si="51"/>
        <v>2.1108228908931279</v>
      </c>
      <c r="AI317" s="31">
        <f t="shared" si="52"/>
        <v>2.4335940617766783</v>
      </c>
      <c r="AJ317" s="31">
        <f t="shared" si="53"/>
        <v>2.3534998802777558</v>
      </c>
      <c r="AK317" s="31">
        <f t="shared" si="54"/>
        <v>1.8830712746428286</v>
      </c>
      <c r="AL317" s="31">
        <f t="shared" si="55"/>
        <v>1.4430521190837258</v>
      </c>
    </row>
    <row r="318" spans="1:38" ht="18.75" customHeight="1" x14ac:dyDescent="0.25">
      <c r="A318" s="17">
        <v>10</v>
      </c>
      <c r="B318" s="3" t="s">
        <v>267</v>
      </c>
      <c r="C318" s="16">
        <v>53091</v>
      </c>
      <c r="D318" s="16"/>
      <c r="E318" s="3">
        <v>300</v>
      </c>
      <c r="F318" s="3" t="str">
        <f>IF(E318&gt;=2000,"LARGE",IF(E318&gt;=1000,"MEDIUM",IF(E318&gt;0, "SMALL", "UNKNOWN")))</f>
        <v>SMALL</v>
      </c>
      <c r="G318" s="3"/>
      <c r="H318" s="32">
        <f>E318*'[1]Estimates for kW-kWh'!$E$4</f>
        <v>118.10012285012286</v>
      </c>
      <c r="I318" s="33">
        <f>H318*'[1]Estimates for kW-kWh'!$H$4</f>
        <v>15.19482983304127</v>
      </c>
      <c r="J318" s="34">
        <f>H318*'[1]Estimates for kW-kWh'!$I$4</f>
        <v>19788.042270335714</v>
      </c>
      <c r="K318" s="3"/>
      <c r="L318" s="3"/>
      <c r="M318" s="18" t="s">
        <v>241</v>
      </c>
      <c r="N318" s="18"/>
      <c r="O318" s="18"/>
      <c r="P318" s="111"/>
      <c r="Q318" s="18"/>
      <c r="R318" s="18"/>
      <c r="S318" s="21">
        <v>855440</v>
      </c>
      <c r="T318" s="21">
        <v>821920</v>
      </c>
      <c r="U318" s="21">
        <v>808280</v>
      </c>
      <c r="V318" s="21">
        <v>874117</v>
      </c>
      <c r="W318" s="21">
        <v>880098</v>
      </c>
      <c r="X318" s="21">
        <v>932615</v>
      </c>
      <c r="Y318" s="21">
        <v>818438</v>
      </c>
      <c r="Z318" s="21">
        <v>411210</v>
      </c>
      <c r="AA318" s="21">
        <v>98325</v>
      </c>
      <c r="AB318" s="21">
        <v>411546</v>
      </c>
      <c r="AC318" s="31">
        <f t="shared" si="46"/>
        <v>16.112712135766891</v>
      </c>
      <c r="AD318" s="31">
        <f t="shared" si="47"/>
        <v>15.481343353864121</v>
      </c>
      <c r="AE318" s="31">
        <f t="shared" si="48"/>
        <v>15.224425985571942</v>
      </c>
      <c r="AF318" s="31">
        <f t="shared" si="49"/>
        <v>16.464504341602154</v>
      </c>
      <c r="AG318" s="31">
        <f t="shared" si="50"/>
        <v>16.577159970616488</v>
      </c>
      <c r="AH318" s="31">
        <f t="shared" si="51"/>
        <v>17.566348345293928</v>
      </c>
      <c r="AI318" s="31">
        <f t="shared" si="52"/>
        <v>15.41575784972971</v>
      </c>
      <c r="AJ318" s="31">
        <f t="shared" si="53"/>
        <v>7.7453805729784708</v>
      </c>
      <c r="AK318" s="31">
        <f t="shared" si="54"/>
        <v>1.8520088150533989</v>
      </c>
      <c r="AL318" s="31">
        <f t="shared" si="55"/>
        <v>7.7517093292648473</v>
      </c>
    </row>
    <row r="319" spans="1:38" ht="18.75" customHeight="1" x14ac:dyDescent="0.25">
      <c r="A319" s="17">
        <v>137</v>
      </c>
      <c r="B319" s="3" t="s">
        <v>363</v>
      </c>
      <c r="C319" s="16">
        <v>62067</v>
      </c>
      <c r="D319" s="16"/>
      <c r="E319" s="3">
        <v>700</v>
      </c>
      <c r="F319" s="3" t="str">
        <f>IF(E319&gt;=2000,"LARGE",IF(E319&gt;=1000,"MEDIUM",IF(E319&gt;0, "SMALL", "UNKNOWN")))</f>
        <v>SMALL</v>
      </c>
      <c r="G319" s="3"/>
      <c r="H319" s="32">
        <f>E319*'[1]Estimates for kW-kWh'!$E$4</f>
        <v>275.56695331695335</v>
      </c>
      <c r="I319" s="33">
        <f>H319*'[1]Estimates for kW-kWh'!$H$4</f>
        <v>35.454602943762964</v>
      </c>
      <c r="J319" s="34">
        <f>H319*'[1]Estimates for kW-kWh'!$I$4</f>
        <v>46172.098630783337</v>
      </c>
      <c r="K319" s="3"/>
      <c r="L319" s="3"/>
      <c r="M319" s="18" t="s">
        <v>18</v>
      </c>
      <c r="N319" s="18"/>
      <c r="O319" s="18"/>
      <c r="P319" s="111"/>
      <c r="Q319" s="18"/>
      <c r="R319" s="18"/>
      <c r="S319" s="21">
        <v>113171</v>
      </c>
      <c r="T319" s="21">
        <v>121058</v>
      </c>
      <c r="U319" s="21">
        <v>126420</v>
      </c>
      <c r="V319" s="21">
        <v>113340</v>
      </c>
      <c r="W319" s="21">
        <v>120493</v>
      </c>
      <c r="X319" s="21">
        <v>106869</v>
      </c>
      <c r="Y319" s="21">
        <v>104699</v>
      </c>
      <c r="Z319" s="21">
        <v>106314</v>
      </c>
      <c r="AA319" s="21">
        <v>111175</v>
      </c>
      <c r="AB319" s="21">
        <v>81223</v>
      </c>
      <c r="AC319" s="31">
        <f t="shared" si="46"/>
        <v>1.8233682955515813</v>
      </c>
      <c r="AD319" s="31">
        <f t="shared" si="47"/>
        <v>1.9504406528428955</v>
      </c>
      <c r="AE319" s="31">
        <f t="shared" si="48"/>
        <v>2.0368311663202667</v>
      </c>
      <c r="AF319" s="31">
        <f t="shared" si="49"/>
        <v>1.826091159553386</v>
      </c>
      <c r="AG319" s="31">
        <f t="shared" si="50"/>
        <v>1.9413375868013598</v>
      </c>
      <c r="AH319" s="31">
        <f t="shared" si="51"/>
        <v>1.7218328580405047</v>
      </c>
      <c r="AI319" s="31">
        <f t="shared" si="52"/>
        <v>1.6868706397924824</v>
      </c>
      <c r="AJ319" s="31">
        <f t="shared" si="53"/>
        <v>1.7128909082120933</v>
      </c>
      <c r="AK319" s="31">
        <f t="shared" si="54"/>
        <v>1.7912094994119259</v>
      </c>
      <c r="AL319" s="31">
        <f t="shared" si="55"/>
        <v>1.3086342178613435</v>
      </c>
    </row>
    <row r="320" spans="1:38" ht="18.75" customHeight="1" x14ac:dyDescent="0.25">
      <c r="A320" s="24">
        <v>309</v>
      </c>
      <c r="B320" s="5" t="s">
        <v>451</v>
      </c>
      <c r="C320" s="14">
        <v>3982</v>
      </c>
      <c r="D320" s="14"/>
      <c r="E320" s="2"/>
      <c r="F320" s="2" t="s">
        <v>885</v>
      </c>
      <c r="G320" s="2"/>
      <c r="H320" s="35"/>
      <c r="I320" s="36"/>
      <c r="J320" s="37"/>
      <c r="K320" s="2"/>
      <c r="L320" s="2"/>
      <c r="M320" s="38"/>
      <c r="N320" s="38"/>
      <c r="O320" s="38"/>
      <c r="P320" s="39"/>
      <c r="Q320" s="38"/>
      <c r="R320" s="38"/>
      <c r="S320" s="20">
        <v>22289</v>
      </c>
      <c r="T320" s="20">
        <v>16118</v>
      </c>
      <c r="U320" s="20">
        <v>10032</v>
      </c>
      <c r="V320" s="20">
        <v>8852</v>
      </c>
      <c r="W320" s="20">
        <v>6840</v>
      </c>
      <c r="X320" s="20">
        <v>9591</v>
      </c>
      <c r="Y320" s="20">
        <v>5806</v>
      </c>
      <c r="Z320" s="20">
        <v>5046</v>
      </c>
      <c r="AA320" s="20">
        <v>6666</v>
      </c>
      <c r="AB320" s="20">
        <v>8525</v>
      </c>
      <c r="AC320" s="31">
        <f t="shared" si="46"/>
        <v>5.5974384731290812</v>
      </c>
      <c r="AD320" s="31">
        <f t="shared" si="47"/>
        <v>4.0477147162230036</v>
      </c>
      <c r="AE320" s="31">
        <f t="shared" si="48"/>
        <v>2.5193370165745854</v>
      </c>
      <c r="AF320" s="31">
        <f t="shared" si="49"/>
        <v>2.2230035158211954</v>
      </c>
      <c r="AG320" s="31">
        <f t="shared" si="50"/>
        <v>1.7177297840281265</v>
      </c>
      <c r="AH320" s="31">
        <f t="shared" si="51"/>
        <v>2.4085886489201407</v>
      </c>
      <c r="AI320" s="31">
        <f t="shared" si="52"/>
        <v>1.4580612757408338</v>
      </c>
      <c r="AJ320" s="31">
        <f t="shared" si="53"/>
        <v>1.2672024108488198</v>
      </c>
      <c r="AK320" s="31">
        <f t="shared" si="54"/>
        <v>1.6740331491712708</v>
      </c>
      <c r="AL320" s="31">
        <f t="shared" si="55"/>
        <v>2.1408839779005526</v>
      </c>
    </row>
    <row r="321" spans="1:38" ht="18.75" customHeight="1" x14ac:dyDescent="0.25">
      <c r="A321" s="17">
        <v>886</v>
      </c>
      <c r="B321" s="3" t="s">
        <v>664</v>
      </c>
      <c r="C321" s="16">
        <v>2976</v>
      </c>
      <c r="D321" s="16"/>
      <c r="E321" s="3"/>
      <c r="F321" s="2" t="s">
        <v>885</v>
      </c>
      <c r="G321" s="3"/>
      <c r="H321" s="32"/>
      <c r="I321" s="33"/>
      <c r="K321" s="3"/>
      <c r="L321" s="3"/>
      <c r="M321" s="18"/>
      <c r="N321" s="18"/>
      <c r="O321" s="18"/>
      <c r="P321" s="111"/>
      <c r="Q321" s="18"/>
      <c r="R321" s="18"/>
      <c r="S321" s="20">
        <v>6642</v>
      </c>
      <c r="T321" s="20">
        <v>8443</v>
      </c>
      <c r="U321" s="20">
        <v>5897</v>
      </c>
      <c r="V321" s="20">
        <v>5424</v>
      </c>
      <c r="W321" s="20">
        <v>5512</v>
      </c>
      <c r="X321" s="20">
        <v>6008</v>
      </c>
      <c r="Y321" s="20">
        <v>7762</v>
      </c>
      <c r="Z321" s="20">
        <v>6288</v>
      </c>
      <c r="AA321" s="20">
        <v>4437</v>
      </c>
      <c r="AB321" s="20">
        <v>4733</v>
      </c>
      <c r="AC321" s="31">
        <f t="shared" si="46"/>
        <v>2.2318548387096775</v>
      </c>
      <c r="AD321" s="31">
        <f t="shared" si="47"/>
        <v>2.837029569892473</v>
      </c>
      <c r="AE321" s="31">
        <f t="shared" si="48"/>
        <v>1.981518817204301</v>
      </c>
      <c r="AF321" s="31">
        <f t="shared" si="49"/>
        <v>1.8225806451612903</v>
      </c>
      <c r="AG321" s="31">
        <f t="shared" si="50"/>
        <v>1.8521505376344085</v>
      </c>
      <c r="AH321" s="31">
        <f t="shared" si="51"/>
        <v>2.0188172043010755</v>
      </c>
      <c r="AI321" s="31">
        <f t="shared" si="52"/>
        <v>2.608198924731183</v>
      </c>
      <c r="AJ321" s="31">
        <f t="shared" si="53"/>
        <v>2.1129032258064515</v>
      </c>
      <c r="AK321" s="31">
        <f t="shared" si="54"/>
        <v>1.4909274193548387</v>
      </c>
      <c r="AL321" s="31">
        <f t="shared" si="55"/>
        <v>1.5903897849462365</v>
      </c>
    </row>
    <row r="322" spans="1:38" s="2" customFormat="1" ht="18.75" customHeight="1" x14ac:dyDescent="0.25">
      <c r="A322" s="17">
        <v>985</v>
      </c>
      <c r="B322" s="3" t="s">
        <v>752</v>
      </c>
      <c r="C322" s="16">
        <v>2564</v>
      </c>
      <c r="D322" s="16"/>
      <c r="E322" s="3"/>
      <c r="F322" s="2" t="s">
        <v>885</v>
      </c>
      <c r="G322" s="3"/>
      <c r="H322" s="32"/>
      <c r="I322" s="33"/>
      <c r="J322" s="34"/>
      <c r="K322" s="3"/>
      <c r="L322" s="3"/>
      <c r="M322" s="18"/>
      <c r="N322" s="18"/>
      <c r="O322" s="18"/>
      <c r="P322" s="111"/>
      <c r="Q322" s="18"/>
      <c r="R322" s="18"/>
      <c r="S322" s="20">
        <v>3768</v>
      </c>
      <c r="T322" s="20">
        <v>4975</v>
      </c>
      <c r="U322" s="20">
        <v>3991</v>
      </c>
      <c r="V322" s="20">
        <v>3768</v>
      </c>
      <c r="W322" s="20">
        <v>3768</v>
      </c>
      <c r="X322" s="20">
        <v>3768</v>
      </c>
      <c r="Y322" s="20">
        <v>3768</v>
      </c>
      <c r="Z322" s="20">
        <v>3768</v>
      </c>
      <c r="AA322" s="20">
        <v>3768</v>
      </c>
      <c r="AB322" s="20">
        <v>2826</v>
      </c>
      <c r="AC322" s="31">
        <f t="shared" si="46"/>
        <v>1.4695787831513261</v>
      </c>
      <c r="AD322" s="31">
        <f t="shared" si="47"/>
        <v>1.9403276131045242</v>
      </c>
      <c r="AE322" s="31">
        <f t="shared" si="48"/>
        <v>1.5565522620904837</v>
      </c>
      <c r="AF322" s="31">
        <f t="shared" si="49"/>
        <v>1.4695787831513261</v>
      </c>
      <c r="AG322" s="31">
        <f t="shared" si="50"/>
        <v>1.4695787831513261</v>
      </c>
      <c r="AH322" s="31">
        <f t="shared" si="51"/>
        <v>1.4695787831513261</v>
      </c>
      <c r="AI322" s="31">
        <f t="shared" si="52"/>
        <v>1.4695787831513261</v>
      </c>
      <c r="AJ322" s="31">
        <f t="shared" si="53"/>
        <v>1.4695787831513261</v>
      </c>
      <c r="AK322" s="31">
        <f t="shared" si="54"/>
        <v>1.4695787831513261</v>
      </c>
      <c r="AL322" s="31">
        <f t="shared" si="55"/>
        <v>1.1021840873634945</v>
      </c>
    </row>
    <row r="323" spans="1:38" s="2" customFormat="1" ht="18.75" customHeight="1" x14ac:dyDescent="0.25">
      <c r="A323" s="17">
        <v>1021</v>
      </c>
      <c r="B323" s="3" t="s">
        <v>785</v>
      </c>
      <c r="C323" s="16">
        <v>3520</v>
      </c>
      <c r="D323" s="16"/>
      <c r="E323" s="3"/>
      <c r="F323" s="2" t="s">
        <v>885</v>
      </c>
      <c r="G323" s="3"/>
      <c r="H323" s="32"/>
      <c r="I323" s="33"/>
      <c r="J323" s="34"/>
      <c r="K323" s="3"/>
      <c r="L323" s="3"/>
      <c r="M323" s="18"/>
      <c r="N323" s="18"/>
      <c r="O323" s="18"/>
      <c r="P323" s="111"/>
      <c r="Q323" s="18"/>
      <c r="R323" s="18"/>
      <c r="S323" s="20">
        <v>2271</v>
      </c>
      <c r="T323" s="20">
        <v>6776</v>
      </c>
      <c r="U323" s="20">
        <v>6483</v>
      </c>
      <c r="V323" s="20">
        <v>1802</v>
      </c>
      <c r="W323" s="20">
        <v>1742</v>
      </c>
      <c r="X323" s="20">
        <v>4894</v>
      </c>
      <c r="Y323" s="20">
        <v>5065</v>
      </c>
      <c r="Z323" s="20">
        <v>7668</v>
      </c>
      <c r="AA323" s="20">
        <v>5070</v>
      </c>
      <c r="AB323" s="20">
        <v>1054</v>
      </c>
      <c r="AC323" s="31">
        <f t="shared" si="46"/>
        <v>0.64517045454545452</v>
      </c>
      <c r="AD323" s="31">
        <f t="shared" si="47"/>
        <v>1.925</v>
      </c>
      <c r="AE323" s="31">
        <f t="shared" si="48"/>
        <v>1.8417613636363637</v>
      </c>
      <c r="AF323" s="31">
        <f t="shared" si="49"/>
        <v>0.51193181818181821</v>
      </c>
      <c r="AG323" s="31">
        <f t="shared" si="50"/>
        <v>0.49488636363636362</v>
      </c>
      <c r="AH323" s="31">
        <f t="shared" si="51"/>
        <v>1.3903409090909091</v>
      </c>
      <c r="AI323" s="31">
        <f t="shared" si="52"/>
        <v>1.4389204545454546</v>
      </c>
      <c r="AJ323" s="31">
        <f t="shared" si="53"/>
        <v>2.1784090909090907</v>
      </c>
      <c r="AK323" s="31">
        <f t="shared" si="54"/>
        <v>1.4403409090909092</v>
      </c>
      <c r="AL323" s="31">
        <f t="shared" si="55"/>
        <v>0.29943181818181819</v>
      </c>
    </row>
    <row r="324" spans="1:38" s="2" customFormat="1" ht="18.75" customHeight="1" x14ac:dyDescent="0.25">
      <c r="A324" s="13">
        <v>683</v>
      </c>
      <c r="B324" s="5" t="s">
        <v>571</v>
      </c>
      <c r="C324" s="14">
        <v>4550</v>
      </c>
      <c r="D324" s="14"/>
      <c r="E324" s="3"/>
      <c r="F324" s="2" t="s">
        <v>885</v>
      </c>
      <c r="G324" s="3"/>
      <c r="H324" s="32"/>
      <c r="I324" s="33"/>
      <c r="J324" s="34"/>
      <c r="K324" s="3"/>
      <c r="L324" s="3"/>
      <c r="M324" s="18"/>
      <c r="N324" s="18"/>
      <c r="O324" s="18"/>
      <c r="P324" s="111"/>
      <c r="Q324" s="18"/>
      <c r="R324" s="18"/>
      <c r="S324" s="23">
        <v>0</v>
      </c>
      <c r="T324" s="23">
        <v>0</v>
      </c>
      <c r="U324" s="20">
        <v>3304</v>
      </c>
      <c r="V324" s="20">
        <v>3267</v>
      </c>
      <c r="W324" s="20">
        <v>3663</v>
      </c>
      <c r="X324" s="20">
        <v>7551</v>
      </c>
      <c r="Y324" s="20">
        <v>10396</v>
      </c>
      <c r="Z324" s="20">
        <v>8124</v>
      </c>
      <c r="AA324" s="20">
        <v>6282</v>
      </c>
      <c r="AB324" s="20">
        <v>4857</v>
      </c>
      <c r="AC324" s="31">
        <f t="shared" ref="AC324:AC387" si="56">S324/C324</f>
        <v>0</v>
      </c>
      <c r="AD324" s="31">
        <f t="shared" ref="AD324:AD387" si="57">T324/C324</f>
        <v>0</v>
      </c>
      <c r="AE324" s="31">
        <f t="shared" ref="AE324:AE387" si="58">U324/C324</f>
        <v>0.72615384615384615</v>
      </c>
      <c r="AF324" s="31">
        <f t="shared" ref="AF324:AF387" si="59">V324/C324</f>
        <v>0.71802197802197798</v>
      </c>
      <c r="AG324" s="31">
        <f t="shared" ref="AG324:AG387" si="60">W324/C324</f>
        <v>0.80505494505494501</v>
      </c>
      <c r="AH324" s="31">
        <f t="shared" ref="AH324:AH387" si="61">X324/C324</f>
        <v>1.6595604395604395</v>
      </c>
      <c r="AI324" s="31">
        <f t="shared" ref="AI324:AI387" si="62">Y324/C324</f>
        <v>2.2848351648351648</v>
      </c>
      <c r="AJ324" s="31">
        <f t="shared" ref="AJ324:AJ387" si="63">Z324/C324</f>
        <v>1.7854945054945055</v>
      </c>
      <c r="AK324" s="31">
        <f t="shared" ref="AK324:AK387" si="64">AA324/C324</f>
        <v>1.3806593406593406</v>
      </c>
      <c r="AL324" s="31">
        <f t="shared" ref="AL324:AL387" si="65">AB324/C324</f>
        <v>1.0674725274725274</v>
      </c>
    </row>
    <row r="325" spans="1:38" s="2" customFormat="1" ht="18.75" customHeight="1" x14ac:dyDescent="0.25">
      <c r="A325" s="17">
        <v>245</v>
      </c>
      <c r="B325" s="3" t="s">
        <v>419</v>
      </c>
      <c r="C325" s="16">
        <v>2207</v>
      </c>
      <c r="D325" s="16"/>
      <c r="E325" s="3"/>
      <c r="F325" s="2" t="s">
        <v>885</v>
      </c>
      <c r="G325" s="3"/>
      <c r="H325" s="32"/>
      <c r="I325" s="33"/>
      <c r="J325" s="34"/>
      <c r="K325" s="3"/>
      <c r="L325" s="3"/>
      <c r="M325" s="18"/>
      <c r="N325" s="18"/>
      <c r="O325" s="18"/>
      <c r="P325" s="111"/>
      <c r="Q325" s="18"/>
      <c r="R325" s="18"/>
      <c r="S325" s="20">
        <v>8633</v>
      </c>
      <c r="T325" s="20">
        <v>9608</v>
      </c>
      <c r="U325" s="20">
        <v>7411</v>
      </c>
      <c r="V325" s="20">
        <v>11334</v>
      </c>
      <c r="W325" s="20">
        <v>6842</v>
      </c>
      <c r="X325" s="20">
        <v>4891</v>
      </c>
      <c r="Y325" s="20">
        <v>5889</v>
      </c>
      <c r="Z325" s="20">
        <v>5749</v>
      </c>
      <c r="AA325" s="20">
        <v>2900</v>
      </c>
      <c r="AB325" s="23">
        <v>72</v>
      </c>
      <c r="AC325" s="31">
        <f t="shared" si="56"/>
        <v>3.911644766651563</v>
      </c>
      <c r="AD325" s="31">
        <f t="shared" si="57"/>
        <v>4.353420933393747</v>
      </c>
      <c r="AE325" s="31">
        <f t="shared" si="58"/>
        <v>3.3579519710013592</v>
      </c>
      <c r="AF325" s="31">
        <f t="shared" si="59"/>
        <v>5.135478024467603</v>
      </c>
      <c r="AG325" s="31">
        <f t="shared" si="60"/>
        <v>3.1001359311282282</v>
      </c>
      <c r="AH325" s="31">
        <f t="shared" si="61"/>
        <v>2.216130493883099</v>
      </c>
      <c r="AI325" s="31">
        <f t="shared" si="62"/>
        <v>2.6683280471227913</v>
      </c>
      <c r="AJ325" s="31">
        <f t="shared" si="63"/>
        <v>2.6048935206162209</v>
      </c>
      <c r="AK325" s="31">
        <f t="shared" si="64"/>
        <v>1.3140009062075215</v>
      </c>
      <c r="AL325" s="31">
        <f t="shared" si="65"/>
        <v>3.2623470774807428E-2</v>
      </c>
    </row>
    <row r="326" spans="1:38" s="2" customFormat="1" ht="18.75" customHeight="1" x14ac:dyDescent="0.25">
      <c r="A326" s="17">
        <v>215</v>
      </c>
      <c r="B326" s="3" t="s">
        <v>398</v>
      </c>
      <c r="C326" s="16">
        <v>4316</v>
      </c>
      <c r="D326" s="16"/>
      <c r="E326" s="3"/>
      <c r="F326" s="2" t="s">
        <v>885</v>
      </c>
      <c r="G326" s="3"/>
      <c r="H326" s="32"/>
      <c r="I326" s="33"/>
      <c r="J326" s="34"/>
      <c r="K326" s="3"/>
      <c r="L326" s="3"/>
      <c r="M326" s="18"/>
      <c r="N326" s="18"/>
      <c r="O326" s="18"/>
      <c r="P326" s="111"/>
      <c r="Q326" s="18"/>
      <c r="R326" s="18"/>
      <c r="S326" s="20">
        <v>59156</v>
      </c>
      <c r="T326" s="20">
        <v>58342</v>
      </c>
      <c r="U326" s="20">
        <v>54201</v>
      </c>
      <c r="V326" s="20">
        <v>33189</v>
      </c>
      <c r="W326" s="20">
        <v>23255</v>
      </c>
      <c r="X326" s="20">
        <v>24929</v>
      </c>
      <c r="Y326" s="20">
        <v>29046</v>
      </c>
      <c r="Z326" s="20">
        <v>26103</v>
      </c>
      <c r="AA326" s="20">
        <v>5653</v>
      </c>
      <c r="AB326" s="23">
        <v>910</v>
      </c>
      <c r="AC326" s="31">
        <f t="shared" si="56"/>
        <v>13.706209453197404</v>
      </c>
      <c r="AD326" s="31">
        <f t="shared" si="57"/>
        <v>13.517608897126969</v>
      </c>
      <c r="AE326" s="31">
        <f t="shared" si="58"/>
        <v>12.558155699721965</v>
      </c>
      <c r="AF326" s="31">
        <f t="shared" si="59"/>
        <v>7.6897590361445785</v>
      </c>
      <c r="AG326" s="31">
        <f t="shared" si="60"/>
        <v>5.3880908248378132</v>
      </c>
      <c r="AH326" s="31">
        <f t="shared" si="61"/>
        <v>5.7759499536607972</v>
      </c>
      <c r="AI326" s="31">
        <f t="shared" si="62"/>
        <v>6.7298424467099167</v>
      </c>
      <c r="AJ326" s="31">
        <f t="shared" si="63"/>
        <v>6.0479610750695088</v>
      </c>
      <c r="AK326" s="31">
        <f t="shared" si="64"/>
        <v>1.3097775718257645</v>
      </c>
      <c r="AL326" s="31">
        <f t="shared" si="65"/>
        <v>0.21084337349397592</v>
      </c>
    </row>
    <row r="327" spans="1:38" s="2" customFormat="1" ht="18.75" customHeight="1" x14ac:dyDescent="0.25">
      <c r="A327" s="17">
        <v>267</v>
      </c>
      <c r="B327" s="3" t="s">
        <v>427</v>
      </c>
      <c r="C327" s="16">
        <v>8517</v>
      </c>
      <c r="D327" s="16"/>
      <c r="E327" s="3"/>
      <c r="F327" s="2" t="s">
        <v>885</v>
      </c>
      <c r="G327" s="3"/>
      <c r="H327" s="32"/>
      <c r="I327" s="33"/>
      <c r="J327" s="34"/>
      <c r="K327" s="3"/>
      <c r="L327" s="3"/>
      <c r="M327" s="18"/>
      <c r="N327" s="18"/>
      <c r="O327" s="18"/>
      <c r="P327" s="111"/>
      <c r="Q327" s="18"/>
      <c r="R327" s="18"/>
      <c r="S327" s="20">
        <v>56960</v>
      </c>
      <c r="T327" s="20">
        <v>47360</v>
      </c>
      <c r="U327" s="20">
        <v>38360</v>
      </c>
      <c r="V327" s="20">
        <v>36720</v>
      </c>
      <c r="W327" s="20">
        <v>52840</v>
      </c>
      <c r="X327" s="20">
        <v>40200</v>
      </c>
      <c r="Y327" s="20">
        <v>34960</v>
      </c>
      <c r="Z327" s="20">
        <v>18640</v>
      </c>
      <c r="AA327" s="20">
        <v>10840</v>
      </c>
      <c r="AB327" s="20">
        <v>2280</v>
      </c>
      <c r="AC327" s="31">
        <f t="shared" si="56"/>
        <v>6.6878008688505339</v>
      </c>
      <c r="AD327" s="31">
        <f t="shared" si="57"/>
        <v>5.5606434190442648</v>
      </c>
      <c r="AE327" s="31">
        <f t="shared" si="58"/>
        <v>4.5039333098508862</v>
      </c>
      <c r="AF327" s="31">
        <f t="shared" si="59"/>
        <v>4.3113772455089823</v>
      </c>
      <c r="AG327" s="31">
        <f t="shared" si="60"/>
        <v>6.2040624633086772</v>
      </c>
      <c r="AH327" s="31">
        <f t="shared" si="61"/>
        <v>4.7199718210637549</v>
      </c>
      <c r="AI327" s="31">
        <f t="shared" si="62"/>
        <v>4.1047317130444991</v>
      </c>
      <c r="AJ327" s="31">
        <f t="shared" si="63"/>
        <v>2.1885640483738404</v>
      </c>
      <c r="AK327" s="31">
        <f t="shared" si="64"/>
        <v>1.2727486204062464</v>
      </c>
      <c r="AL327" s="31">
        <f t="shared" si="65"/>
        <v>0.26769989432898911</v>
      </c>
    </row>
    <row r="328" spans="1:38" s="2" customFormat="1" ht="18.75" customHeight="1" x14ac:dyDescent="0.25">
      <c r="A328" s="17">
        <v>1016</v>
      </c>
      <c r="B328" s="3" t="s">
        <v>780</v>
      </c>
      <c r="C328" s="16">
        <v>5435</v>
      </c>
      <c r="D328" s="16"/>
      <c r="E328" s="3"/>
      <c r="F328" s="2" t="s">
        <v>885</v>
      </c>
      <c r="G328" s="3"/>
      <c r="H328" s="32"/>
      <c r="I328" s="33"/>
      <c r="J328" s="34"/>
      <c r="K328" s="3"/>
      <c r="L328" s="3"/>
      <c r="M328" s="18"/>
      <c r="N328" s="18"/>
      <c r="O328" s="18"/>
      <c r="P328" s="111"/>
      <c r="Q328" s="18"/>
      <c r="R328" s="18"/>
      <c r="S328" s="20">
        <v>10782</v>
      </c>
      <c r="T328" s="20">
        <v>11008</v>
      </c>
      <c r="U328" s="20">
        <v>5931</v>
      </c>
      <c r="V328" s="20">
        <v>4955</v>
      </c>
      <c r="W328" s="20">
        <v>4106</v>
      </c>
      <c r="X328" s="20">
        <v>4112</v>
      </c>
      <c r="Y328" s="20">
        <v>5651</v>
      </c>
      <c r="Z328" s="20">
        <v>6744</v>
      </c>
      <c r="AA328" s="20">
        <v>6612</v>
      </c>
      <c r="AB328" s="20">
        <v>7962</v>
      </c>
      <c r="AC328" s="31">
        <f t="shared" si="56"/>
        <v>1.9838086476540939</v>
      </c>
      <c r="AD328" s="31">
        <f t="shared" si="57"/>
        <v>2.0253909843606257</v>
      </c>
      <c r="AE328" s="31">
        <f t="shared" si="58"/>
        <v>1.0912603495860165</v>
      </c>
      <c r="AF328" s="31">
        <f t="shared" si="59"/>
        <v>0.91168353265869362</v>
      </c>
      <c r="AG328" s="31">
        <f t="shared" si="60"/>
        <v>0.75547378104875806</v>
      </c>
      <c r="AH328" s="31">
        <f t="shared" si="61"/>
        <v>0.75657773689052443</v>
      </c>
      <c r="AI328" s="31">
        <f t="shared" si="62"/>
        <v>1.0397424103035879</v>
      </c>
      <c r="AJ328" s="31">
        <f t="shared" si="63"/>
        <v>1.2408463661453542</v>
      </c>
      <c r="AK328" s="31">
        <f t="shared" si="64"/>
        <v>1.2165593376264949</v>
      </c>
      <c r="AL328" s="31">
        <f t="shared" si="65"/>
        <v>1.4649494020239191</v>
      </c>
    </row>
    <row r="329" spans="1:38" s="2" customFormat="1" ht="18.75" customHeight="1" x14ac:dyDescent="0.25">
      <c r="A329" s="17">
        <v>221</v>
      </c>
      <c r="B329" s="3" t="s">
        <v>399</v>
      </c>
      <c r="C329" s="16">
        <v>10964</v>
      </c>
      <c r="D329" s="16"/>
      <c r="E329" s="3"/>
      <c r="F329" s="2" t="s">
        <v>885</v>
      </c>
      <c r="G329" s="3"/>
      <c r="H329" s="32"/>
      <c r="I329" s="33"/>
      <c r="J329" s="34"/>
      <c r="K329" s="3"/>
      <c r="L329" s="3"/>
      <c r="M329" s="18"/>
      <c r="N329" s="18"/>
      <c r="O329" s="18"/>
      <c r="P329" s="111"/>
      <c r="Q329" s="18"/>
      <c r="R329" s="18"/>
      <c r="S329" s="20">
        <v>35388</v>
      </c>
      <c r="T329" s="20">
        <v>33730</v>
      </c>
      <c r="U329" s="20">
        <v>28919</v>
      </c>
      <c r="V329" s="20">
        <v>29948</v>
      </c>
      <c r="W329" s="20">
        <v>26268</v>
      </c>
      <c r="X329" s="20">
        <v>26520.62</v>
      </c>
      <c r="Y329" s="20">
        <v>22865.86</v>
      </c>
      <c r="Z329" s="20">
        <v>23908</v>
      </c>
      <c r="AA329" s="20">
        <v>12352</v>
      </c>
      <c r="AB329" s="20">
        <v>34602</v>
      </c>
      <c r="AC329" s="31">
        <f t="shared" si="56"/>
        <v>3.2276541408245167</v>
      </c>
      <c r="AD329" s="31">
        <f t="shared" si="57"/>
        <v>3.0764319591390006</v>
      </c>
      <c r="AE329" s="31">
        <f t="shared" si="58"/>
        <v>2.6376322510032835</v>
      </c>
      <c r="AF329" s="31">
        <f t="shared" si="59"/>
        <v>2.7314848595403136</v>
      </c>
      <c r="AG329" s="31">
        <f t="shared" si="60"/>
        <v>2.3958409339657059</v>
      </c>
      <c r="AH329" s="31">
        <f t="shared" si="61"/>
        <v>2.4188817949653409</v>
      </c>
      <c r="AI329" s="31">
        <f t="shared" si="62"/>
        <v>2.0855399489237505</v>
      </c>
      <c r="AJ329" s="31">
        <f t="shared" si="63"/>
        <v>2.1805910251732943</v>
      </c>
      <c r="AK329" s="31">
        <f t="shared" si="64"/>
        <v>1.1265961327982488</v>
      </c>
      <c r="AL329" s="31">
        <f t="shared" si="65"/>
        <v>3.1559649762860271</v>
      </c>
    </row>
    <row r="330" spans="1:38" s="2" customFormat="1" ht="18.75" customHeight="1" x14ac:dyDescent="0.25">
      <c r="A330" s="17">
        <v>1026</v>
      </c>
      <c r="B330" s="3" t="s">
        <v>789</v>
      </c>
      <c r="C330" s="16">
        <v>5209</v>
      </c>
      <c r="D330" s="16"/>
      <c r="E330" s="3"/>
      <c r="F330" s="2" t="s">
        <v>885</v>
      </c>
      <c r="G330" s="3"/>
      <c r="H330" s="32"/>
      <c r="I330" s="33"/>
      <c r="J330" s="34"/>
      <c r="K330" s="3"/>
      <c r="L330" s="3"/>
      <c r="M330" s="18"/>
      <c r="N330" s="18"/>
      <c r="O330" s="18"/>
      <c r="P330" s="111"/>
      <c r="Q330" s="18"/>
      <c r="R330" s="18"/>
      <c r="S330" s="20">
        <v>7519</v>
      </c>
      <c r="T330" s="20">
        <v>7537</v>
      </c>
      <c r="U330" s="20">
        <v>7357</v>
      </c>
      <c r="V330" s="20">
        <v>6355</v>
      </c>
      <c r="W330" s="20">
        <v>6844</v>
      </c>
      <c r="X330" s="20">
        <v>5910</v>
      </c>
      <c r="Y330" s="20">
        <v>5996</v>
      </c>
      <c r="Z330" s="20">
        <v>6527</v>
      </c>
      <c r="AA330" s="20">
        <v>5859</v>
      </c>
      <c r="AB330" s="20">
        <v>3935</v>
      </c>
      <c r="AC330" s="31">
        <f t="shared" si="56"/>
        <v>1.4434632367057016</v>
      </c>
      <c r="AD330" s="31">
        <f t="shared" si="57"/>
        <v>1.4469187943943176</v>
      </c>
      <c r="AE330" s="31">
        <f t="shared" si="58"/>
        <v>1.4123632175081589</v>
      </c>
      <c r="AF330" s="31">
        <f t="shared" si="59"/>
        <v>1.2200038395085429</v>
      </c>
      <c r="AG330" s="31">
        <f t="shared" si="60"/>
        <v>1.313879823382607</v>
      </c>
      <c r="AH330" s="31">
        <f t="shared" si="61"/>
        <v>1.134574774428873</v>
      </c>
      <c r="AI330" s="31">
        <f t="shared" si="62"/>
        <v>1.1510846611633712</v>
      </c>
      <c r="AJ330" s="31">
        <f t="shared" si="63"/>
        <v>1.2530236129775389</v>
      </c>
      <c r="AK330" s="31">
        <f t="shared" si="64"/>
        <v>1.1247840276444616</v>
      </c>
      <c r="AL330" s="31">
        <f t="shared" si="65"/>
        <v>0.75542330581685546</v>
      </c>
    </row>
    <row r="331" spans="1:38" s="2" customFormat="1" ht="18.75" customHeight="1" x14ac:dyDescent="0.25">
      <c r="A331" s="17">
        <v>173</v>
      </c>
      <c r="B331" s="3" t="s">
        <v>387</v>
      </c>
      <c r="C331" s="16">
        <v>8294</v>
      </c>
      <c r="D331" s="16"/>
      <c r="E331" s="3"/>
      <c r="F331" s="2" t="s">
        <v>885</v>
      </c>
      <c r="G331" s="3"/>
      <c r="H331" s="32"/>
      <c r="I331" s="33"/>
      <c r="J331" s="34"/>
      <c r="K331" s="3"/>
      <c r="L331" s="3"/>
      <c r="M331" s="18"/>
      <c r="N331" s="18"/>
      <c r="O331" s="18"/>
      <c r="P331" s="111"/>
      <c r="Q331" s="18"/>
      <c r="R331" s="18"/>
      <c r="S331" s="20">
        <v>54915</v>
      </c>
      <c r="T331" s="20">
        <v>48443</v>
      </c>
      <c r="U331" s="20">
        <v>43988</v>
      </c>
      <c r="V331" s="20">
        <v>45969</v>
      </c>
      <c r="W331" s="20">
        <v>42212</v>
      </c>
      <c r="X331" s="20">
        <v>45029</v>
      </c>
      <c r="Y331" s="20">
        <v>40291</v>
      </c>
      <c r="Z331" s="20">
        <v>18911</v>
      </c>
      <c r="AA331" s="20">
        <v>8598</v>
      </c>
      <c r="AB331" s="20">
        <v>16833</v>
      </c>
      <c r="AC331" s="31">
        <f t="shared" si="56"/>
        <v>6.6210513624306726</v>
      </c>
      <c r="AD331" s="31">
        <f t="shared" si="57"/>
        <v>5.8407282372799614</v>
      </c>
      <c r="AE331" s="31">
        <f t="shared" si="58"/>
        <v>5.303592958765373</v>
      </c>
      <c r="AF331" s="31">
        <f t="shared" si="59"/>
        <v>5.5424403183023871</v>
      </c>
      <c r="AG331" s="31">
        <f t="shared" si="60"/>
        <v>5.0894622618760552</v>
      </c>
      <c r="AH331" s="31">
        <f t="shared" si="61"/>
        <v>5.4291053773812399</v>
      </c>
      <c r="AI331" s="31">
        <f t="shared" si="62"/>
        <v>4.85784904750422</v>
      </c>
      <c r="AJ331" s="31">
        <f t="shared" si="63"/>
        <v>2.2800819869785389</v>
      </c>
      <c r="AK331" s="31">
        <f t="shared" si="64"/>
        <v>1.0366530021702436</v>
      </c>
      <c r="AL331" s="31">
        <f t="shared" si="65"/>
        <v>2.0295394260911501</v>
      </c>
    </row>
    <row r="332" spans="1:38" s="2" customFormat="1" ht="18.75" customHeight="1" x14ac:dyDescent="0.25">
      <c r="A332" s="17">
        <v>1004</v>
      </c>
      <c r="B332" s="3" t="s">
        <v>769</v>
      </c>
      <c r="C332" s="16">
        <v>5822</v>
      </c>
      <c r="D332" s="16"/>
      <c r="E332" s="3"/>
      <c r="F332" s="2" t="s">
        <v>885</v>
      </c>
      <c r="G332" s="3"/>
      <c r="H332" s="32"/>
      <c r="I332" s="33"/>
      <c r="J332" s="34"/>
      <c r="K332" s="3"/>
      <c r="L332" s="3"/>
      <c r="M332" s="18"/>
      <c r="N332" s="18"/>
      <c r="O332" s="18"/>
      <c r="P332" s="111"/>
      <c r="Q332" s="18"/>
      <c r="R332" s="18"/>
      <c r="S332" s="20">
        <v>2745</v>
      </c>
      <c r="T332" s="20">
        <v>2202</v>
      </c>
      <c r="U332" s="20">
        <v>5768</v>
      </c>
      <c r="V332" s="20">
        <v>4630</v>
      </c>
      <c r="W332" s="20">
        <v>7989</v>
      </c>
      <c r="X332" s="20">
        <v>9001</v>
      </c>
      <c r="Y332" s="20">
        <v>8826</v>
      </c>
      <c r="Z332" s="20">
        <v>9112</v>
      </c>
      <c r="AA332" s="20">
        <v>5923</v>
      </c>
      <c r="AB332" s="20">
        <v>5640</v>
      </c>
      <c r="AC332" s="31">
        <f t="shared" si="56"/>
        <v>0.47148746135348679</v>
      </c>
      <c r="AD332" s="31">
        <f t="shared" si="57"/>
        <v>0.37822054276880795</v>
      </c>
      <c r="AE332" s="31">
        <f t="shared" si="58"/>
        <v>0.99072483682583301</v>
      </c>
      <c r="AF332" s="31">
        <f t="shared" si="59"/>
        <v>0.79525936104431472</v>
      </c>
      <c r="AG332" s="31">
        <f t="shared" si="60"/>
        <v>1.3722088629336997</v>
      </c>
      <c r="AH332" s="31">
        <f t="shared" si="61"/>
        <v>1.5460322913088287</v>
      </c>
      <c r="AI332" s="31">
        <f t="shared" si="62"/>
        <v>1.5159738921332875</v>
      </c>
      <c r="AJ332" s="31">
        <f t="shared" si="63"/>
        <v>1.5650979045001718</v>
      </c>
      <c r="AK332" s="31">
        <f t="shared" si="64"/>
        <v>1.0173479903813123</v>
      </c>
      <c r="AL332" s="31">
        <f t="shared" si="65"/>
        <v>0.96873926485743733</v>
      </c>
    </row>
    <row r="333" spans="1:38" s="2" customFormat="1" ht="18.75" customHeight="1" x14ac:dyDescent="0.25">
      <c r="A333" s="17">
        <v>962</v>
      </c>
      <c r="B333" s="3" t="s">
        <v>731</v>
      </c>
      <c r="C333" s="16">
        <v>2100</v>
      </c>
      <c r="D333" s="16"/>
      <c r="E333" s="3"/>
      <c r="F333" s="2" t="s">
        <v>885</v>
      </c>
      <c r="G333" s="3"/>
      <c r="H333" s="32"/>
      <c r="I333" s="33"/>
      <c r="J333" s="34"/>
      <c r="K333" s="3"/>
      <c r="L333" s="3"/>
      <c r="M333" s="18"/>
      <c r="N333" s="18"/>
      <c r="O333" s="18"/>
      <c r="P333" s="111"/>
      <c r="Q333" s="18"/>
      <c r="R333" s="18"/>
      <c r="S333" s="23">
        <v>959</v>
      </c>
      <c r="T333" s="23">
        <v>317</v>
      </c>
      <c r="U333" s="23">
        <v>450</v>
      </c>
      <c r="V333" s="23">
        <v>407</v>
      </c>
      <c r="W333" s="23">
        <v>340</v>
      </c>
      <c r="X333" s="23">
        <v>870</v>
      </c>
      <c r="Y333" s="20">
        <v>1291</v>
      </c>
      <c r="Z333" s="20">
        <v>2778</v>
      </c>
      <c r="AA333" s="20">
        <v>2059</v>
      </c>
      <c r="AB333" s="20">
        <v>1802</v>
      </c>
      <c r="AC333" s="31">
        <f t="shared" si="56"/>
        <v>0.45666666666666667</v>
      </c>
      <c r="AD333" s="31">
        <f t="shared" si="57"/>
        <v>0.15095238095238095</v>
      </c>
      <c r="AE333" s="31">
        <f t="shared" si="58"/>
        <v>0.21428571428571427</v>
      </c>
      <c r="AF333" s="31">
        <f t="shared" si="59"/>
        <v>0.19380952380952382</v>
      </c>
      <c r="AG333" s="31">
        <f t="shared" si="60"/>
        <v>0.16190476190476191</v>
      </c>
      <c r="AH333" s="31">
        <f t="shared" si="61"/>
        <v>0.41428571428571431</v>
      </c>
      <c r="AI333" s="31">
        <f t="shared" si="62"/>
        <v>0.61476190476190473</v>
      </c>
      <c r="AJ333" s="31">
        <f t="shared" si="63"/>
        <v>1.322857142857143</v>
      </c>
      <c r="AK333" s="31">
        <f t="shared" si="64"/>
        <v>0.9804761904761905</v>
      </c>
      <c r="AL333" s="31">
        <f t="shared" si="65"/>
        <v>0.85809523809523813</v>
      </c>
    </row>
    <row r="334" spans="1:38" s="2" customFormat="1" ht="18.75" customHeight="1" x14ac:dyDescent="0.25">
      <c r="A334" s="17">
        <v>89</v>
      </c>
      <c r="B334" s="3" t="s">
        <v>202</v>
      </c>
      <c r="C334" s="16">
        <v>46933</v>
      </c>
      <c r="D334" s="16"/>
      <c r="E334" s="3">
        <v>750</v>
      </c>
      <c r="F334" s="3" t="str">
        <f>IF(E334&gt;=2000,"LARGE",IF(E334&gt;=1000,"MEDIUM",IF(E334&gt;0, "SMALL", "UNKNOWN")))</f>
        <v>SMALL</v>
      </c>
      <c r="G334" s="3"/>
      <c r="H334" s="32">
        <f>E334*'[1]Estimates for kW-kWh'!$E$4</f>
        <v>295.25030712530713</v>
      </c>
      <c r="I334" s="33">
        <f>H334*'[1]Estimates for kW-kWh'!$H$4</f>
        <v>37.987074582603171</v>
      </c>
      <c r="J334" s="34">
        <f>H334*'[1]Estimates for kW-kWh'!$I$4</f>
        <v>49470.105675839288</v>
      </c>
      <c r="K334" s="3"/>
      <c r="L334" s="3"/>
      <c r="M334" s="18" t="s">
        <v>18</v>
      </c>
      <c r="N334" s="18"/>
      <c r="O334" s="18"/>
      <c r="P334" s="111"/>
      <c r="Q334" s="18"/>
      <c r="R334" s="18"/>
      <c r="S334" s="21">
        <v>173760</v>
      </c>
      <c r="T334" s="21">
        <v>173760</v>
      </c>
      <c r="U334" s="21">
        <v>161880</v>
      </c>
      <c r="V334" s="21">
        <v>155880</v>
      </c>
      <c r="W334" s="21">
        <v>160920</v>
      </c>
      <c r="X334" s="21">
        <v>169440</v>
      </c>
      <c r="Y334" s="21">
        <v>164760</v>
      </c>
      <c r="Z334" s="21">
        <v>174120</v>
      </c>
      <c r="AA334" s="21">
        <v>41760</v>
      </c>
      <c r="AB334" s="29" t="s">
        <v>320</v>
      </c>
      <c r="AC334" s="31">
        <f t="shared" si="56"/>
        <v>3.7022990220100995</v>
      </c>
      <c r="AD334" s="31">
        <f t="shared" si="57"/>
        <v>3.7022990220100995</v>
      </c>
      <c r="AE334" s="31">
        <f t="shared" si="58"/>
        <v>3.4491722242345473</v>
      </c>
      <c r="AF334" s="31">
        <f t="shared" si="59"/>
        <v>3.3213304071761875</v>
      </c>
      <c r="AG334" s="31">
        <f t="shared" si="60"/>
        <v>3.4287175335052096</v>
      </c>
      <c r="AH334" s="31">
        <f t="shared" si="61"/>
        <v>3.6102529137280803</v>
      </c>
      <c r="AI334" s="31">
        <f t="shared" si="62"/>
        <v>3.5105362964225599</v>
      </c>
      <c r="AJ334" s="31">
        <f t="shared" si="63"/>
        <v>3.7099695310336012</v>
      </c>
      <c r="AK334" s="31">
        <f t="shared" si="64"/>
        <v>0.88977904672618413</v>
      </c>
      <c r="AL334" s="31" t="e">
        <f t="shared" si="65"/>
        <v>#VALUE!</v>
      </c>
    </row>
    <row r="335" spans="1:38" s="2" customFormat="1" ht="18.75" customHeight="1" x14ac:dyDescent="0.25">
      <c r="A335" s="17">
        <v>895</v>
      </c>
      <c r="B335" s="3" t="s">
        <v>672</v>
      </c>
      <c r="C335" s="16">
        <v>900</v>
      </c>
      <c r="D335" s="16"/>
      <c r="E335" s="3"/>
      <c r="F335" s="2" t="s">
        <v>885</v>
      </c>
      <c r="G335" s="3"/>
      <c r="H335" s="32"/>
      <c r="I335" s="33"/>
      <c r="J335" s="34"/>
      <c r="K335" s="3"/>
      <c r="L335" s="3"/>
      <c r="M335" s="18"/>
      <c r="N335" s="18"/>
      <c r="O335" s="18"/>
      <c r="P335" s="111"/>
      <c r="Q335" s="18"/>
      <c r="R335" s="18"/>
      <c r="S335" s="22" t="s">
        <v>320</v>
      </c>
      <c r="T335" s="23">
        <v>53</v>
      </c>
      <c r="U335" s="23">
        <v>787.21</v>
      </c>
      <c r="V335" s="23">
        <v>726</v>
      </c>
      <c r="W335" s="23">
        <v>788</v>
      </c>
      <c r="X335" s="23">
        <v>784</v>
      </c>
      <c r="Y335" s="23">
        <v>785</v>
      </c>
      <c r="Z335" s="23">
        <v>783</v>
      </c>
      <c r="AA335" s="23">
        <v>781</v>
      </c>
      <c r="AB335" s="23">
        <v>610</v>
      </c>
      <c r="AC335" s="31" t="e">
        <f t="shared" si="56"/>
        <v>#VALUE!</v>
      </c>
      <c r="AD335" s="31">
        <f t="shared" si="57"/>
        <v>5.8888888888888886E-2</v>
      </c>
      <c r="AE335" s="31">
        <f t="shared" si="58"/>
        <v>0.87467777777777778</v>
      </c>
      <c r="AF335" s="31">
        <f t="shared" si="59"/>
        <v>0.80666666666666664</v>
      </c>
      <c r="AG335" s="31">
        <f t="shared" si="60"/>
        <v>0.87555555555555553</v>
      </c>
      <c r="AH335" s="31">
        <f t="shared" si="61"/>
        <v>0.87111111111111106</v>
      </c>
      <c r="AI335" s="31">
        <f t="shared" si="62"/>
        <v>0.87222222222222223</v>
      </c>
      <c r="AJ335" s="31">
        <f t="shared" si="63"/>
        <v>0.87</v>
      </c>
      <c r="AK335" s="31">
        <f t="shared" si="64"/>
        <v>0.86777777777777776</v>
      </c>
      <c r="AL335" s="31">
        <f t="shared" si="65"/>
        <v>0.67777777777777781</v>
      </c>
    </row>
    <row r="336" spans="1:38" s="2" customFormat="1" ht="18.75" customHeight="1" x14ac:dyDescent="0.25">
      <c r="A336" s="17">
        <v>1011</v>
      </c>
      <c r="B336" s="3" t="s">
        <v>776</v>
      </c>
      <c r="C336" s="16">
        <v>8968</v>
      </c>
      <c r="D336" s="16"/>
      <c r="E336" s="3"/>
      <c r="F336" s="2" t="s">
        <v>885</v>
      </c>
      <c r="G336" s="3"/>
      <c r="H336" s="32"/>
      <c r="I336" s="33"/>
      <c r="J336" s="34"/>
      <c r="K336" s="3"/>
      <c r="L336" s="3"/>
      <c r="M336" s="18"/>
      <c r="N336" s="18"/>
      <c r="O336" s="18"/>
      <c r="P336" s="111"/>
      <c r="Q336" s="18"/>
      <c r="R336" s="18"/>
      <c r="S336" s="23">
        <v>468</v>
      </c>
      <c r="T336" s="23">
        <v>476</v>
      </c>
      <c r="U336" s="23">
        <v>468</v>
      </c>
      <c r="V336" s="20">
        <v>2916</v>
      </c>
      <c r="W336" s="23">
        <v>667</v>
      </c>
      <c r="X336" s="23">
        <v>478</v>
      </c>
      <c r="Y336" s="20">
        <v>1874</v>
      </c>
      <c r="Z336" s="20">
        <v>8918</v>
      </c>
      <c r="AA336" s="20">
        <v>5874</v>
      </c>
      <c r="AB336" s="20">
        <v>4672</v>
      </c>
      <c r="AC336" s="31">
        <f t="shared" si="56"/>
        <v>5.2185548617305975E-2</v>
      </c>
      <c r="AD336" s="31">
        <f t="shared" si="57"/>
        <v>5.3077609277430868E-2</v>
      </c>
      <c r="AE336" s="31">
        <f t="shared" si="58"/>
        <v>5.2185548617305975E-2</v>
      </c>
      <c r="AF336" s="31">
        <f t="shared" si="59"/>
        <v>0.32515611061552185</v>
      </c>
      <c r="AG336" s="31">
        <f t="shared" si="60"/>
        <v>7.4375557537912584E-2</v>
      </c>
      <c r="AH336" s="31">
        <f t="shared" si="61"/>
        <v>5.3300624442462086E-2</v>
      </c>
      <c r="AI336" s="31">
        <f t="shared" si="62"/>
        <v>0.20896520963425513</v>
      </c>
      <c r="AJ336" s="31">
        <f t="shared" si="63"/>
        <v>0.99442462087421946</v>
      </c>
      <c r="AK336" s="31">
        <f t="shared" si="64"/>
        <v>0.65499553969669932</v>
      </c>
      <c r="AL336" s="31">
        <f t="shared" si="65"/>
        <v>0.52096342551293484</v>
      </c>
    </row>
    <row r="337" spans="1:38" s="2" customFormat="1" ht="18.75" customHeight="1" x14ac:dyDescent="0.25">
      <c r="A337" s="24">
        <v>315</v>
      </c>
      <c r="B337" s="5" t="s">
        <v>456</v>
      </c>
      <c r="C337" s="14">
        <v>5333</v>
      </c>
      <c r="D337" s="14"/>
      <c r="F337" s="2" t="s">
        <v>885</v>
      </c>
      <c r="H337" s="35"/>
      <c r="I337" s="36"/>
      <c r="J337" s="37"/>
      <c r="M337" s="38"/>
      <c r="N337" s="38"/>
      <c r="O337" s="38"/>
      <c r="P337" s="39"/>
      <c r="Q337" s="38"/>
      <c r="R337" s="38"/>
      <c r="S337" s="20">
        <v>7310</v>
      </c>
      <c r="T337" s="20">
        <v>8060</v>
      </c>
      <c r="U337" s="20">
        <v>11140</v>
      </c>
      <c r="V337" s="20">
        <v>10090</v>
      </c>
      <c r="W337" s="20">
        <v>9100</v>
      </c>
      <c r="X337" s="20">
        <v>5270</v>
      </c>
      <c r="Y337" s="20">
        <v>4540</v>
      </c>
      <c r="Z337" s="20">
        <v>5820</v>
      </c>
      <c r="AA337" s="20">
        <v>3419</v>
      </c>
      <c r="AB337" s="20">
        <v>5126</v>
      </c>
      <c r="AC337" s="31">
        <f t="shared" si="56"/>
        <v>1.3707106694168385</v>
      </c>
      <c r="AD337" s="31">
        <f t="shared" si="57"/>
        <v>1.5113444590286893</v>
      </c>
      <c r="AE337" s="31">
        <f t="shared" si="58"/>
        <v>2.0888805550346898</v>
      </c>
      <c r="AF337" s="31">
        <f t="shared" si="59"/>
        <v>1.8919932495780987</v>
      </c>
      <c r="AG337" s="31">
        <f t="shared" si="60"/>
        <v>1.7063566472904557</v>
      </c>
      <c r="AH337" s="31">
        <f t="shared" si="61"/>
        <v>0.98818676167260455</v>
      </c>
      <c r="AI337" s="31">
        <f t="shared" si="62"/>
        <v>0.85130320645040314</v>
      </c>
      <c r="AJ337" s="31">
        <f t="shared" si="63"/>
        <v>1.0913182073879617</v>
      </c>
      <c r="AK337" s="31">
        <f t="shared" si="64"/>
        <v>0.64110256891055695</v>
      </c>
      <c r="AL337" s="31">
        <f t="shared" si="65"/>
        <v>0.96118507406712916</v>
      </c>
    </row>
    <row r="338" spans="1:38" s="2" customFormat="1" ht="18.75" customHeight="1" x14ac:dyDescent="0.25">
      <c r="A338" s="17">
        <v>337</v>
      </c>
      <c r="B338" s="3" t="s">
        <v>467</v>
      </c>
      <c r="C338" s="16">
        <v>3872</v>
      </c>
      <c r="D338" s="16"/>
      <c r="E338" s="3"/>
      <c r="F338" s="2" t="s">
        <v>885</v>
      </c>
      <c r="G338" s="3"/>
      <c r="H338" s="32"/>
      <c r="I338" s="33"/>
      <c r="J338" s="34"/>
      <c r="K338" s="3"/>
      <c r="L338" s="3"/>
      <c r="M338" s="18"/>
      <c r="N338" s="18"/>
      <c r="O338" s="18"/>
      <c r="P338" s="111"/>
      <c r="Q338" s="18"/>
      <c r="R338" s="18"/>
      <c r="S338" s="20">
        <v>3016.8</v>
      </c>
      <c r="T338" s="20">
        <v>3512</v>
      </c>
      <c r="U338" s="20">
        <v>2970</v>
      </c>
      <c r="V338" s="20">
        <v>3276</v>
      </c>
      <c r="W338" s="20">
        <v>3168</v>
      </c>
      <c r="X338" s="20">
        <v>3779</v>
      </c>
      <c r="Y338" s="20">
        <v>3100</v>
      </c>
      <c r="Z338" s="20">
        <v>1833</v>
      </c>
      <c r="AA338" s="20">
        <v>2407</v>
      </c>
      <c r="AB338" s="20">
        <v>1321</v>
      </c>
      <c r="AC338" s="31">
        <f t="shared" si="56"/>
        <v>0.77913223140495869</v>
      </c>
      <c r="AD338" s="31">
        <f t="shared" si="57"/>
        <v>0.90702479338842978</v>
      </c>
      <c r="AE338" s="31">
        <f t="shared" si="58"/>
        <v>0.76704545454545459</v>
      </c>
      <c r="AF338" s="31">
        <f t="shared" si="59"/>
        <v>0.84607438016528924</v>
      </c>
      <c r="AG338" s="31">
        <f t="shared" si="60"/>
        <v>0.81818181818181823</v>
      </c>
      <c r="AH338" s="31">
        <f t="shared" si="61"/>
        <v>0.97598140495867769</v>
      </c>
      <c r="AI338" s="31">
        <f t="shared" si="62"/>
        <v>0.80061983471074383</v>
      </c>
      <c r="AJ338" s="31">
        <f t="shared" si="63"/>
        <v>0.47339876033057854</v>
      </c>
      <c r="AK338" s="31">
        <f t="shared" si="64"/>
        <v>0.62164256198347112</v>
      </c>
      <c r="AL338" s="31">
        <f t="shared" si="65"/>
        <v>0.34116735537190085</v>
      </c>
    </row>
    <row r="339" spans="1:38" s="2" customFormat="1" ht="18.75" customHeight="1" x14ac:dyDescent="0.25">
      <c r="A339" s="17">
        <v>1005</v>
      </c>
      <c r="B339" s="3" t="s">
        <v>770</v>
      </c>
      <c r="C339" s="16">
        <v>2268</v>
      </c>
      <c r="D339" s="16"/>
      <c r="E339" s="3"/>
      <c r="F339" s="2" t="s">
        <v>885</v>
      </c>
      <c r="G339" s="3"/>
      <c r="H339" s="32"/>
      <c r="I339" s="33"/>
      <c r="J339" s="34"/>
      <c r="K339" s="3"/>
      <c r="L339" s="3"/>
      <c r="M339" s="18"/>
      <c r="N339" s="18"/>
      <c r="O339" s="18"/>
      <c r="P339" s="111"/>
      <c r="Q339" s="18"/>
      <c r="R339" s="18"/>
      <c r="S339" s="20">
        <v>1980</v>
      </c>
      <c r="T339" s="20">
        <v>1780</v>
      </c>
      <c r="U339" s="20">
        <v>6200</v>
      </c>
      <c r="V339" s="20">
        <v>6450</v>
      </c>
      <c r="W339" s="20">
        <v>2590</v>
      </c>
      <c r="X339" s="20">
        <v>1380</v>
      </c>
      <c r="Y339" s="20">
        <v>1460</v>
      </c>
      <c r="Z339" s="20">
        <v>1442</v>
      </c>
      <c r="AA339" s="20">
        <v>1394</v>
      </c>
      <c r="AB339" s="23">
        <v>988</v>
      </c>
      <c r="AC339" s="31">
        <f t="shared" si="56"/>
        <v>0.87301587301587302</v>
      </c>
      <c r="AD339" s="31">
        <f t="shared" si="57"/>
        <v>0.78483245149911818</v>
      </c>
      <c r="AE339" s="31">
        <f t="shared" si="58"/>
        <v>2.7336860670194003</v>
      </c>
      <c r="AF339" s="31">
        <f t="shared" si="59"/>
        <v>2.8439153439153437</v>
      </c>
      <c r="AG339" s="31">
        <f t="shared" si="60"/>
        <v>1.1419753086419753</v>
      </c>
      <c r="AH339" s="31">
        <f t="shared" si="61"/>
        <v>0.60846560846560849</v>
      </c>
      <c r="AI339" s="31">
        <f t="shared" si="62"/>
        <v>0.64373897707231043</v>
      </c>
      <c r="AJ339" s="31">
        <f t="shared" si="63"/>
        <v>0.63580246913580252</v>
      </c>
      <c r="AK339" s="31">
        <f t="shared" si="64"/>
        <v>0.61463844797178135</v>
      </c>
      <c r="AL339" s="31">
        <f t="shared" si="65"/>
        <v>0.43562610229276894</v>
      </c>
    </row>
    <row r="340" spans="1:38" s="2" customFormat="1" ht="18.75" customHeight="1" x14ac:dyDescent="0.25">
      <c r="A340" s="24">
        <v>329</v>
      </c>
      <c r="B340" s="5" t="s">
        <v>462</v>
      </c>
      <c r="C340" s="14">
        <v>5102</v>
      </c>
      <c r="D340" s="14"/>
      <c r="F340" s="2" t="s">
        <v>885</v>
      </c>
      <c r="H340" s="35"/>
      <c r="I340" s="36"/>
      <c r="J340" s="37"/>
      <c r="M340" s="38"/>
      <c r="N340" s="38"/>
      <c r="O340" s="38"/>
      <c r="P340" s="39"/>
      <c r="Q340" s="38"/>
      <c r="R340" s="38"/>
      <c r="S340" s="20">
        <v>7182</v>
      </c>
      <c r="T340" s="20">
        <v>3573</v>
      </c>
      <c r="U340" s="20">
        <v>2787</v>
      </c>
      <c r="V340" s="20">
        <v>1744</v>
      </c>
      <c r="W340" s="20">
        <v>1449</v>
      </c>
      <c r="X340" s="20">
        <v>1141</v>
      </c>
      <c r="Y340" s="20">
        <v>2983</v>
      </c>
      <c r="Z340" s="20">
        <v>3637</v>
      </c>
      <c r="AA340" s="20">
        <v>2624</v>
      </c>
      <c r="AB340" s="20">
        <v>1781</v>
      </c>
      <c r="AC340" s="31">
        <f t="shared" si="56"/>
        <v>1.4076832614660917</v>
      </c>
      <c r="AD340" s="31">
        <f t="shared" si="57"/>
        <v>0.70031360250882002</v>
      </c>
      <c r="AE340" s="31">
        <f t="shared" si="58"/>
        <v>0.54625637005096039</v>
      </c>
      <c r="AF340" s="31">
        <f t="shared" si="59"/>
        <v>0.34182673461387691</v>
      </c>
      <c r="AG340" s="31">
        <f t="shared" si="60"/>
        <v>0.28400627205017642</v>
      </c>
      <c r="AH340" s="31">
        <f t="shared" si="61"/>
        <v>0.22363778910231283</v>
      </c>
      <c r="AI340" s="31">
        <f t="shared" si="62"/>
        <v>0.58467267738141904</v>
      </c>
      <c r="AJ340" s="31">
        <f t="shared" si="63"/>
        <v>0.71285770286162287</v>
      </c>
      <c r="AK340" s="31">
        <f t="shared" si="64"/>
        <v>0.51430811446491576</v>
      </c>
      <c r="AL340" s="31">
        <f t="shared" si="65"/>
        <v>0.34907879263034103</v>
      </c>
    </row>
    <row r="341" spans="1:38" s="2" customFormat="1" ht="18.75" customHeight="1" x14ac:dyDescent="0.25">
      <c r="A341" s="13">
        <v>681</v>
      </c>
      <c r="B341" s="5" t="s">
        <v>569</v>
      </c>
      <c r="C341" s="14">
        <v>41986</v>
      </c>
      <c r="D341" s="14"/>
      <c r="E341" s="3"/>
      <c r="F341" s="2" t="s">
        <v>885</v>
      </c>
      <c r="G341" s="3"/>
      <c r="H341" s="32"/>
      <c r="I341" s="33"/>
      <c r="J341" s="34"/>
      <c r="K341" s="3"/>
      <c r="L341" s="3"/>
      <c r="M341" s="18"/>
      <c r="N341" s="18"/>
      <c r="O341" s="18"/>
      <c r="P341" s="111"/>
      <c r="Q341" s="18"/>
      <c r="R341" s="18"/>
      <c r="S341" s="20">
        <v>25914</v>
      </c>
      <c r="T341" s="20">
        <v>21521</v>
      </c>
      <c r="U341" s="20">
        <v>14662</v>
      </c>
      <c r="V341" s="20">
        <v>17111</v>
      </c>
      <c r="W341" s="20">
        <v>19227</v>
      </c>
      <c r="X341" s="20">
        <v>19798</v>
      </c>
      <c r="Y341" s="20">
        <v>20411</v>
      </c>
      <c r="Z341" s="20">
        <v>20326</v>
      </c>
      <c r="AA341" s="20">
        <v>19402</v>
      </c>
      <c r="AB341" s="20">
        <v>9947</v>
      </c>
      <c r="AC341" s="31">
        <f t="shared" si="56"/>
        <v>0.61720573524508171</v>
      </c>
      <c r="AD341" s="31">
        <f t="shared" si="57"/>
        <v>0.51257562044491023</v>
      </c>
      <c r="AE341" s="31">
        <f t="shared" si="58"/>
        <v>0.34921164197589671</v>
      </c>
      <c r="AF341" s="31">
        <f t="shared" si="59"/>
        <v>0.40754060877435333</v>
      </c>
      <c r="AG341" s="31">
        <f t="shared" si="60"/>
        <v>0.45793836040584956</v>
      </c>
      <c r="AH341" s="31">
        <f t="shared" si="61"/>
        <v>0.47153813175820514</v>
      </c>
      <c r="AI341" s="31">
        <f t="shared" si="62"/>
        <v>0.48613823655504218</v>
      </c>
      <c r="AJ341" s="31">
        <f t="shared" si="63"/>
        <v>0.48411375220311531</v>
      </c>
      <c r="AK341" s="31">
        <f t="shared" si="64"/>
        <v>0.46210641642452244</v>
      </c>
      <c r="AL341" s="31">
        <f t="shared" si="65"/>
        <v>0.23691230410136713</v>
      </c>
    </row>
    <row r="342" spans="1:38" s="2" customFormat="1" ht="18.75" customHeight="1" x14ac:dyDescent="0.25">
      <c r="A342" s="13">
        <v>544</v>
      </c>
      <c r="B342" s="5" t="s">
        <v>526</v>
      </c>
      <c r="C342" s="14">
        <v>3500</v>
      </c>
      <c r="D342" s="14"/>
      <c r="F342" s="2" t="s">
        <v>885</v>
      </c>
      <c r="H342" s="35"/>
      <c r="I342" s="36"/>
      <c r="J342" s="37"/>
      <c r="M342" s="38"/>
      <c r="N342" s="38"/>
      <c r="O342" s="38"/>
      <c r="P342" s="39"/>
      <c r="Q342" s="38"/>
      <c r="R342" s="38"/>
      <c r="S342" s="20">
        <v>2249</v>
      </c>
      <c r="T342" s="20">
        <v>1742</v>
      </c>
      <c r="U342" s="20">
        <v>1649</v>
      </c>
      <c r="V342" s="20">
        <v>2312</v>
      </c>
      <c r="W342" s="20">
        <v>2526</v>
      </c>
      <c r="X342" s="20">
        <v>1928</v>
      </c>
      <c r="Y342" s="20">
        <v>1655</v>
      </c>
      <c r="Z342" s="20">
        <v>1650</v>
      </c>
      <c r="AA342" s="20">
        <v>1603</v>
      </c>
      <c r="AB342" s="20">
        <v>1447</v>
      </c>
      <c r="AC342" s="31">
        <f t="shared" si="56"/>
        <v>0.64257142857142857</v>
      </c>
      <c r="AD342" s="31">
        <f t="shared" si="57"/>
        <v>0.49771428571428572</v>
      </c>
      <c r="AE342" s="31">
        <f t="shared" si="58"/>
        <v>0.47114285714285714</v>
      </c>
      <c r="AF342" s="31">
        <f t="shared" si="59"/>
        <v>0.66057142857142859</v>
      </c>
      <c r="AG342" s="31">
        <f t="shared" si="60"/>
        <v>0.72171428571428575</v>
      </c>
      <c r="AH342" s="31">
        <f t="shared" si="61"/>
        <v>0.55085714285714282</v>
      </c>
      <c r="AI342" s="31">
        <f t="shared" si="62"/>
        <v>0.47285714285714286</v>
      </c>
      <c r="AJ342" s="31">
        <f t="shared" si="63"/>
        <v>0.47142857142857142</v>
      </c>
      <c r="AK342" s="31">
        <f t="shared" si="64"/>
        <v>0.45800000000000002</v>
      </c>
      <c r="AL342" s="31">
        <f t="shared" si="65"/>
        <v>0.41342857142857142</v>
      </c>
    </row>
    <row r="343" spans="1:38" s="2" customFormat="1" ht="18.75" customHeight="1" x14ac:dyDescent="0.25">
      <c r="A343" s="17">
        <v>1090</v>
      </c>
      <c r="B343" s="3" t="s">
        <v>819</v>
      </c>
      <c r="C343" s="16">
        <v>7200</v>
      </c>
      <c r="D343" s="16"/>
      <c r="E343" s="3"/>
      <c r="F343" s="2" t="s">
        <v>885</v>
      </c>
      <c r="G343" s="3"/>
      <c r="H343" s="32"/>
      <c r="I343" s="33"/>
      <c r="J343" s="34"/>
      <c r="K343" s="3"/>
      <c r="L343" s="3"/>
      <c r="M343" s="18"/>
      <c r="N343" s="18"/>
      <c r="O343" s="18"/>
      <c r="P343" s="111"/>
      <c r="Q343" s="18"/>
      <c r="R343" s="18"/>
      <c r="S343" s="23">
        <v>448</v>
      </c>
      <c r="T343" s="23">
        <v>345</v>
      </c>
      <c r="U343" s="20">
        <v>2896</v>
      </c>
      <c r="V343" s="20">
        <v>1848</v>
      </c>
      <c r="W343" s="20">
        <v>5160</v>
      </c>
      <c r="X343" s="20">
        <v>3589</v>
      </c>
      <c r="Y343" s="20">
        <v>7732</v>
      </c>
      <c r="Z343" s="20">
        <v>8303</v>
      </c>
      <c r="AA343" s="20">
        <v>3070</v>
      </c>
      <c r="AB343" s="20">
        <v>1841</v>
      </c>
      <c r="AC343" s="31">
        <f t="shared" si="56"/>
        <v>6.222222222222222E-2</v>
      </c>
      <c r="AD343" s="31">
        <f t="shared" si="57"/>
        <v>4.791666666666667E-2</v>
      </c>
      <c r="AE343" s="31">
        <f t="shared" si="58"/>
        <v>0.4022222222222222</v>
      </c>
      <c r="AF343" s="31">
        <f t="shared" si="59"/>
        <v>0.25666666666666665</v>
      </c>
      <c r="AG343" s="31">
        <f t="shared" si="60"/>
        <v>0.71666666666666667</v>
      </c>
      <c r="AH343" s="31">
        <f t="shared" si="61"/>
        <v>0.49847222222222221</v>
      </c>
      <c r="AI343" s="31">
        <f t="shared" si="62"/>
        <v>1.0738888888888889</v>
      </c>
      <c r="AJ343" s="31">
        <f t="shared" si="63"/>
        <v>1.1531944444444444</v>
      </c>
      <c r="AK343" s="31">
        <f t="shared" si="64"/>
        <v>0.42638888888888887</v>
      </c>
      <c r="AL343" s="31">
        <f t="shared" si="65"/>
        <v>0.25569444444444445</v>
      </c>
    </row>
    <row r="344" spans="1:38" s="2" customFormat="1" ht="18.75" customHeight="1" x14ac:dyDescent="0.25">
      <c r="A344" s="17">
        <v>963</v>
      </c>
      <c r="B344" s="3" t="s">
        <v>732</v>
      </c>
      <c r="C344" s="16">
        <v>5314</v>
      </c>
      <c r="D344" s="16"/>
      <c r="E344" s="3"/>
      <c r="F344" s="2" t="s">
        <v>885</v>
      </c>
      <c r="G344" s="3"/>
      <c r="H344" s="32"/>
      <c r="I344" s="33"/>
      <c r="J344" s="34"/>
      <c r="K344" s="3"/>
      <c r="L344" s="3"/>
      <c r="M344" s="18"/>
      <c r="N344" s="18"/>
      <c r="O344" s="18"/>
      <c r="P344" s="111"/>
      <c r="Q344" s="18"/>
      <c r="R344" s="18"/>
      <c r="S344" s="20">
        <v>6703</v>
      </c>
      <c r="T344" s="20">
        <v>5756</v>
      </c>
      <c r="U344" s="20">
        <v>2296</v>
      </c>
      <c r="V344" s="20">
        <v>2539</v>
      </c>
      <c r="W344" s="20">
        <v>3431</v>
      </c>
      <c r="X344" s="20">
        <v>3243</v>
      </c>
      <c r="Y344" s="20">
        <v>3133</v>
      </c>
      <c r="Z344" s="20">
        <v>4431</v>
      </c>
      <c r="AA344" s="20">
        <v>1702</v>
      </c>
      <c r="AB344" s="20">
        <v>1407</v>
      </c>
      <c r="AC344" s="31">
        <f t="shared" si="56"/>
        <v>1.2613850207000377</v>
      </c>
      <c r="AD344" s="31">
        <f t="shared" si="57"/>
        <v>1.0831765148663908</v>
      </c>
      <c r="AE344" s="31">
        <f t="shared" si="58"/>
        <v>0.4320662401204366</v>
      </c>
      <c r="AF344" s="31">
        <f t="shared" si="59"/>
        <v>0.47779450508091831</v>
      </c>
      <c r="AG344" s="31">
        <f t="shared" si="60"/>
        <v>0.6456529920963493</v>
      </c>
      <c r="AH344" s="31">
        <f t="shared" si="61"/>
        <v>0.6102747459540836</v>
      </c>
      <c r="AI344" s="31">
        <f t="shared" si="62"/>
        <v>0.58957470831765146</v>
      </c>
      <c r="AJ344" s="31">
        <f t="shared" si="63"/>
        <v>0.83383515242754991</v>
      </c>
      <c r="AK344" s="31">
        <f t="shared" si="64"/>
        <v>0.32028603688370344</v>
      </c>
      <c r="AL344" s="31">
        <f t="shared" si="65"/>
        <v>0.26477229958599924</v>
      </c>
    </row>
    <row r="345" spans="1:38" s="2" customFormat="1" ht="18.75" customHeight="1" x14ac:dyDescent="0.25">
      <c r="A345" s="24">
        <v>305</v>
      </c>
      <c r="B345" s="5" t="s">
        <v>448</v>
      </c>
      <c r="C345" s="14">
        <v>2844</v>
      </c>
      <c r="D345" s="14"/>
      <c r="F345" s="2" t="s">
        <v>885</v>
      </c>
      <c r="H345" s="35"/>
      <c r="I345" s="36"/>
      <c r="J345" s="37"/>
      <c r="M345" s="38"/>
      <c r="N345" s="38"/>
      <c r="O345" s="38"/>
      <c r="P345" s="39"/>
      <c r="Q345" s="38"/>
      <c r="R345" s="38"/>
      <c r="S345" s="23">
        <v>168</v>
      </c>
      <c r="T345" s="23">
        <v>907</v>
      </c>
      <c r="U345" s="23">
        <v>256</v>
      </c>
      <c r="V345" s="23">
        <v>156</v>
      </c>
      <c r="W345" s="23">
        <v>95</v>
      </c>
      <c r="X345" s="23">
        <v>80</v>
      </c>
      <c r="Y345" s="23">
        <v>96</v>
      </c>
      <c r="Z345" s="23">
        <v>488</v>
      </c>
      <c r="AA345" s="23">
        <v>847</v>
      </c>
      <c r="AB345" s="23">
        <v>100</v>
      </c>
      <c r="AC345" s="31">
        <f t="shared" si="56"/>
        <v>5.9071729957805907E-2</v>
      </c>
      <c r="AD345" s="31">
        <f t="shared" si="57"/>
        <v>0.3189170182841069</v>
      </c>
      <c r="AE345" s="31">
        <f t="shared" si="58"/>
        <v>9.0014064697609003E-2</v>
      </c>
      <c r="AF345" s="31">
        <f t="shared" si="59"/>
        <v>5.4852320675105488E-2</v>
      </c>
      <c r="AG345" s="31">
        <f t="shared" si="60"/>
        <v>3.3403656821378337E-2</v>
      </c>
      <c r="AH345" s="31">
        <f t="shared" si="61"/>
        <v>2.8129395218002812E-2</v>
      </c>
      <c r="AI345" s="31">
        <f t="shared" si="62"/>
        <v>3.3755274261603373E-2</v>
      </c>
      <c r="AJ345" s="31">
        <f t="shared" si="63"/>
        <v>0.17158931082981715</v>
      </c>
      <c r="AK345" s="31">
        <f t="shared" si="64"/>
        <v>0.29781997187060477</v>
      </c>
      <c r="AL345" s="31">
        <f t="shared" si="65"/>
        <v>3.5161744022503515E-2</v>
      </c>
    </row>
    <row r="346" spans="1:38" s="2" customFormat="1" ht="18.75" customHeight="1" x14ac:dyDescent="0.25">
      <c r="A346" s="17">
        <v>1132</v>
      </c>
      <c r="B346" s="3" t="s">
        <v>835</v>
      </c>
      <c r="C346" s="16">
        <v>4960</v>
      </c>
      <c r="D346" s="16"/>
      <c r="E346" s="3"/>
      <c r="F346" s="2" t="s">
        <v>885</v>
      </c>
      <c r="G346" s="3"/>
      <c r="H346" s="32"/>
      <c r="I346" s="33"/>
      <c r="J346" s="34"/>
      <c r="K346" s="3"/>
      <c r="L346" s="3"/>
      <c r="M346" s="18"/>
      <c r="N346" s="18"/>
      <c r="O346" s="18"/>
      <c r="P346" s="111"/>
      <c r="Q346" s="18"/>
      <c r="R346" s="18"/>
      <c r="S346" s="20">
        <v>2782</v>
      </c>
      <c r="T346" s="20">
        <v>3925</v>
      </c>
      <c r="U346" s="20">
        <v>2491</v>
      </c>
      <c r="V346" s="20">
        <v>3391</v>
      </c>
      <c r="W346" s="20">
        <v>1715</v>
      </c>
      <c r="X346" s="20">
        <v>1060</v>
      </c>
      <c r="Y346" s="20">
        <v>1207</v>
      </c>
      <c r="Z346" s="20">
        <v>1131</v>
      </c>
      <c r="AA346" s="20">
        <v>1075</v>
      </c>
      <c r="AB346" s="23">
        <v>755</v>
      </c>
      <c r="AC346" s="31">
        <f t="shared" si="56"/>
        <v>0.56088709677419357</v>
      </c>
      <c r="AD346" s="31">
        <f t="shared" si="57"/>
        <v>0.79133064516129037</v>
      </c>
      <c r="AE346" s="31">
        <f t="shared" si="58"/>
        <v>0.50221774193548385</v>
      </c>
      <c r="AF346" s="31">
        <f t="shared" si="59"/>
        <v>0.68366935483870972</v>
      </c>
      <c r="AG346" s="31">
        <f t="shared" si="60"/>
        <v>0.34576612903225806</v>
      </c>
      <c r="AH346" s="31">
        <f t="shared" si="61"/>
        <v>0.21370967741935484</v>
      </c>
      <c r="AI346" s="31">
        <f t="shared" si="62"/>
        <v>0.24334677419354839</v>
      </c>
      <c r="AJ346" s="31">
        <f t="shared" si="63"/>
        <v>0.2280241935483871</v>
      </c>
      <c r="AK346" s="31">
        <f t="shared" si="64"/>
        <v>0.21673387096774194</v>
      </c>
      <c r="AL346" s="31">
        <f t="shared" si="65"/>
        <v>0.15221774193548387</v>
      </c>
    </row>
    <row r="347" spans="1:38" s="2" customFormat="1" ht="18.75" customHeight="1" x14ac:dyDescent="0.25">
      <c r="A347" s="17">
        <v>180</v>
      </c>
      <c r="B347" s="3" t="s">
        <v>389</v>
      </c>
      <c r="C347" s="16">
        <v>5093</v>
      </c>
      <c r="D347" s="16"/>
      <c r="E347" s="3">
        <v>350</v>
      </c>
      <c r="F347" s="3" t="str">
        <f>IF(E347&gt;=2000,"LARGE",IF(E347&gt;=1000,"MEDIUM",IF(E347&gt;0, "SMALL", "UNKNOWN")))</f>
        <v>SMALL</v>
      </c>
      <c r="G347" s="3"/>
      <c r="H347" s="32">
        <f>E347*'[1]Estimates for kW-kWh'!$E$4</f>
        <v>137.78347665847667</v>
      </c>
      <c r="I347" s="33">
        <f>H347*'[1]Estimates for kW-kWh'!$H$4</f>
        <v>17.727301471881482</v>
      </c>
      <c r="J347" s="34">
        <f>H347*'[1]Estimates for kW-kWh'!$I$4</f>
        <v>23086.049315391669</v>
      </c>
      <c r="K347" s="3"/>
      <c r="L347" s="3"/>
      <c r="M347" s="18" t="s">
        <v>261</v>
      </c>
      <c r="N347" s="18"/>
      <c r="O347" s="18"/>
      <c r="P347" s="111"/>
      <c r="Q347" s="18"/>
      <c r="R347" s="18"/>
      <c r="S347" s="21">
        <v>0</v>
      </c>
      <c r="T347" s="21">
        <v>0</v>
      </c>
      <c r="U347" s="21">
        <v>0</v>
      </c>
      <c r="V347" s="21">
        <v>0</v>
      </c>
      <c r="W347" s="21">
        <v>1000</v>
      </c>
      <c r="X347" s="21">
        <v>0</v>
      </c>
      <c r="Y347" s="21">
        <v>0</v>
      </c>
      <c r="Z347" s="21">
        <v>0</v>
      </c>
      <c r="AA347" s="21">
        <v>1000</v>
      </c>
      <c r="AB347" s="21">
        <v>0</v>
      </c>
      <c r="AC347" s="31">
        <f t="shared" si="56"/>
        <v>0</v>
      </c>
      <c r="AD347" s="31">
        <f t="shared" si="57"/>
        <v>0</v>
      </c>
      <c r="AE347" s="31">
        <f t="shared" si="58"/>
        <v>0</v>
      </c>
      <c r="AF347" s="31">
        <f t="shared" si="59"/>
        <v>0</v>
      </c>
      <c r="AG347" s="31">
        <f t="shared" si="60"/>
        <v>0.19634792852935401</v>
      </c>
      <c r="AH347" s="31">
        <f t="shared" si="61"/>
        <v>0</v>
      </c>
      <c r="AI347" s="31">
        <f t="shared" si="62"/>
        <v>0</v>
      </c>
      <c r="AJ347" s="31">
        <f t="shared" si="63"/>
        <v>0</v>
      </c>
      <c r="AK347" s="31">
        <f t="shared" si="64"/>
        <v>0.19634792852935401</v>
      </c>
      <c r="AL347" s="31">
        <f t="shared" si="65"/>
        <v>0</v>
      </c>
    </row>
    <row r="348" spans="1:38" s="2" customFormat="1" ht="18.75" customHeight="1" x14ac:dyDescent="0.25">
      <c r="A348" s="24">
        <v>330</v>
      </c>
      <c r="B348" s="5" t="s">
        <v>463</v>
      </c>
      <c r="C348" s="14">
        <v>4814</v>
      </c>
      <c r="D348" s="14"/>
      <c r="F348" s="2" t="s">
        <v>885</v>
      </c>
      <c r="H348" s="35"/>
      <c r="I348" s="36"/>
      <c r="J348" s="37"/>
      <c r="M348" s="38"/>
      <c r="N348" s="38"/>
      <c r="O348" s="38"/>
      <c r="P348" s="39"/>
      <c r="Q348" s="38"/>
      <c r="R348" s="38"/>
      <c r="S348" s="20">
        <v>1005</v>
      </c>
      <c r="T348" s="23">
        <v>856</v>
      </c>
      <c r="U348" s="20">
        <v>1411</v>
      </c>
      <c r="V348" s="20">
        <v>1518</v>
      </c>
      <c r="W348" s="23">
        <v>942</v>
      </c>
      <c r="X348" s="23">
        <v>987</v>
      </c>
      <c r="Y348" s="20">
        <v>1031</v>
      </c>
      <c r="Z348" s="20">
        <v>1118</v>
      </c>
      <c r="AA348" s="23">
        <v>921</v>
      </c>
      <c r="AB348" s="23">
        <v>609</v>
      </c>
      <c r="AC348" s="31">
        <f t="shared" si="56"/>
        <v>0.20876609887827172</v>
      </c>
      <c r="AD348" s="31">
        <f t="shared" si="57"/>
        <v>0.17781470710427918</v>
      </c>
      <c r="AE348" s="31">
        <f t="shared" si="58"/>
        <v>0.29310344827586204</v>
      </c>
      <c r="AF348" s="31">
        <f t="shared" si="59"/>
        <v>0.31533028666389695</v>
      </c>
      <c r="AG348" s="31">
        <f t="shared" si="60"/>
        <v>0.19567926879933528</v>
      </c>
      <c r="AH348" s="31">
        <f t="shared" si="61"/>
        <v>0.20502700457000417</v>
      </c>
      <c r="AI348" s="31">
        <f t="shared" si="62"/>
        <v>0.21416701287910261</v>
      </c>
      <c r="AJ348" s="31">
        <f t="shared" si="63"/>
        <v>0.23223930203572912</v>
      </c>
      <c r="AK348" s="31">
        <f t="shared" si="64"/>
        <v>0.19131699210635647</v>
      </c>
      <c r="AL348" s="31">
        <f t="shared" si="65"/>
        <v>0.12650602409638553</v>
      </c>
    </row>
    <row r="349" spans="1:38" s="2" customFormat="1" ht="18.75" customHeight="1" x14ac:dyDescent="0.25">
      <c r="A349" s="24">
        <v>341</v>
      </c>
      <c r="B349" s="5" t="s">
        <v>468</v>
      </c>
      <c r="C349" s="14">
        <v>10100</v>
      </c>
      <c r="D349" s="14"/>
      <c r="F349" s="2" t="s">
        <v>885</v>
      </c>
      <c r="H349" s="35"/>
      <c r="I349" s="36"/>
      <c r="J349" s="37"/>
      <c r="M349" s="38"/>
      <c r="N349" s="38"/>
      <c r="O349" s="38"/>
      <c r="P349" s="39"/>
      <c r="Q349" s="38"/>
      <c r="R349" s="38"/>
      <c r="S349" s="20">
        <v>6921</v>
      </c>
      <c r="T349" s="20">
        <v>5085</v>
      </c>
      <c r="U349" s="20">
        <v>1824</v>
      </c>
      <c r="V349" s="20">
        <v>3124</v>
      </c>
      <c r="W349" s="20">
        <v>4568</v>
      </c>
      <c r="X349" s="20">
        <v>2906</v>
      </c>
      <c r="Y349" s="20">
        <v>1284</v>
      </c>
      <c r="Z349" s="20">
        <v>2429</v>
      </c>
      <c r="AA349" s="20">
        <v>1613</v>
      </c>
      <c r="AB349" s="20">
        <v>4937</v>
      </c>
      <c r="AC349" s="31">
        <f t="shared" si="56"/>
        <v>0.6852475247524753</v>
      </c>
      <c r="AD349" s="31">
        <f t="shared" si="57"/>
        <v>0.50346534653465347</v>
      </c>
      <c r="AE349" s="31">
        <f t="shared" si="58"/>
        <v>0.18059405940594059</v>
      </c>
      <c r="AF349" s="31">
        <f t="shared" si="59"/>
        <v>0.3093069306930693</v>
      </c>
      <c r="AG349" s="31">
        <f t="shared" si="60"/>
        <v>0.45227722772277229</v>
      </c>
      <c r="AH349" s="31">
        <f t="shared" si="61"/>
        <v>0.2877227722772277</v>
      </c>
      <c r="AI349" s="31">
        <f t="shared" si="62"/>
        <v>0.12712871287128713</v>
      </c>
      <c r="AJ349" s="31">
        <f t="shared" si="63"/>
        <v>0.24049504950495049</v>
      </c>
      <c r="AK349" s="31">
        <f t="shared" si="64"/>
        <v>0.15970297029702971</v>
      </c>
      <c r="AL349" s="31">
        <f t="shared" si="65"/>
        <v>0.4888118811881188</v>
      </c>
    </row>
    <row r="350" spans="1:38" s="2" customFormat="1" ht="18.75" customHeight="1" x14ac:dyDescent="0.25">
      <c r="A350" s="17">
        <v>935</v>
      </c>
      <c r="B350" s="3" t="s">
        <v>711</v>
      </c>
      <c r="C350" s="16">
        <v>4992</v>
      </c>
      <c r="D350" s="16"/>
      <c r="E350" s="3"/>
      <c r="F350" s="2" t="s">
        <v>885</v>
      </c>
      <c r="G350" s="3"/>
      <c r="H350" s="32"/>
      <c r="I350" s="33"/>
      <c r="J350" s="34"/>
      <c r="K350" s="3"/>
      <c r="L350" s="3"/>
      <c r="M350" s="18"/>
      <c r="N350" s="18"/>
      <c r="O350" s="18"/>
      <c r="P350" s="111"/>
      <c r="Q350" s="18"/>
      <c r="R350" s="18"/>
      <c r="S350" s="20">
        <v>1060</v>
      </c>
      <c r="T350" s="20">
        <v>1830</v>
      </c>
      <c r="U350" s="23">
        <v>40</v>
      </c>
      <c r="V350" s="23">
        <v>890</v>
      </c>
      <c r="W350" s="23">
        <v>740</v>
      </c>
      <c r="X350" s="23">
        <v>40</v>
      </c>
      <c r="Y350" s="23">
        <v>880</v>
      </c>
      <c r="Z350" s="23">
        <v>810</v>
      </c>
      <c r="AA350" s="23">
        <v>591</v>
      </c>
      <c r="AB350" s="20">
        <v>4755</v>
      </c>
      <c r="AC350" s="31">
        <f t="shared" si="56"/>
        <v>0.21233974358974358</v>
      </c>
      <c r="AD350" s="31">
        <f t="shared" si="57"/>
        <v>0.36658653846153844</v>
      </c>
      <c r="AE350" s="31">
        <f t="shared" si="58"/>
        <v>8.0128205128205121E-3</v>
      </c>
      <c r="AF350" s="31">
        <f t="shared" si="59"/>
        <v>0.17828525641025642</v>
      </c>
      <c r="AG350" s="31">
        <f t="shared" si="60"/>
        <v>0.14823717948717949</v>
      </c>
      <c r="AH350" s="31">
        <f t="shared" si="61"/>
        <v>8.0128205128205121E-3</v>
      </c>
      <c r="AI350" s="31">
        <f t="shared" si="62"/>
        <v>0.17628205128205129</v>
      </c>
      <c r="AJ350" s="31">
        <f t="shared" si="63"/>
        <v>0.16225961538461539</v>
      </c>
      <c r="AK350" s="31">
        <f t="shared" si="64"/>
        <v>0.11838942307692307</v>
      </c>
      <c r="AL350" s="31">
        <f t="shared" si="65"/>
        <v>0.95252403846153844</v>
      </c>
    </row>
    <row r="351" spans="1:38" s="2" customFormat="1" ht="18.75" customHeight="1" x14ac:dyDescent="0.25">
      <c r="A351" s="17">
        <v>1037</v>
      </c>
      <c r="B351" s="3" t="s">
        <v>800</v>
      </c>
      <c r="C351" s="16">
        <v>11192</v>
      </c>
      <c r="D351" s="16"/>
      <c r="E351" s="3"/>
      <c r="F351" s="2" t="s">
        <v>885</v>
      </c>
      <c r="G351" s="3"/>
      <c r="H351" s="32"/>
      <c r="I351" s="33"/>
      <c r="J351" s="34"/>
      <c r="K351" s="3"/>
      <c r="L351" s="3"/>
      <c r="M351" s="18"/>
      <c r="N351" s="18"/>
      <c r="O351" s="18"/>
      <c r="P351" s="111"/>
      <c r="Q351" s="18"/>
      <c r="R351" s="18"/>
      <c r="S351" s="20">
        <v>2887</v>
      </c>
      <c r="T351" s="20">
        <v>1452</v>
      </c>
      <c r="U351" s="20">
        <v>2108</v>
      </c>
      <c r="V351" s="20">
        <v>1623</v>
      </c>
      <c r="W351" s="20">
        <v>1556</v>
      </c>
      <c r="X351" s="20">
        <v>1437</v>
      </c>
      <c r="Y351" s="20">
        <v>3021</v>
      </c>
      <c r="Z351" s="20">
        <v>4252</v>
      </c>
      <c r="AA351" s="20">
        <v>1185</v>
      </c>
      <c r="AB351" s="20">
        <v>7106</v>
      </c>
      <c r="AC351" s="31">
        <f t="shared" si="56"/>
        <v>0.25795210864903501</v>
      </c>
      <c r="AD351" s="31">
        <f t="shared" si="57"/>
        <v>0.12973552537526806</v>
      </c>
      <c r="AE351" s="31">
        <f t="shared" si="58"/>
        <v>0.18834882058613295</v>
      </c>
      <c r="AF351" s="31">
        <f t="shared" si="59"/>
        <v>0.14501429592566117</v>
      </c>
      <c r="AG351" s="31">
        <f t="shared" si="60"/>
        <v>0.1390278770550393</v>
      </c>
      <c r="AH351" s="31">
        <f t="shared" si="61"/>
        <v>0.12839528234453182</v>
      </c>
      <c r="AI351" s="31">
        <f t="shared" si="62"/>
        <v>0.26992494639027875</v>
      </c>
      <c r="AJ351" s="31">
        <f t="shared" si="63"/>
        <v>0.3799142244460329</v>
      </c>
      <c r="AK351" s="31">
        <f t="shared" si="64"/>
        <v>0.10587919942816297</v>
      </c>
      <c r="AL351" s="31">
        <f t="shared" si="65"/>
        <v>0.63491779842744822</v>
      </c>
    </row>
    <row r="352" spans="1:38" s="2" customFormat="1" ht="18.75" customHeight="1" x14ac:dyDescent="0.25">
      <c r="A352" s="24">
        <v>313</v>
      </c>
      <c r="B352" s="5" t="s">
        <v>454</v>
      </c>
      <c r="C352" s="14">
        <v>3882</v>
      </c>
      <c r="D352" s="14"/>
      <c r="F352" s="2" t="s">
        <v>885</v>
      </c>
      <c r="H352" s="35"/>
      <c r="I352" s="36"/>
      <c r="J352" s="37"/>
      <c r="M352" s="38"/>
      <c r="N352" s="38"/>
      <c r="O352" s="38"/>
      <c r="P352" s="39"/>
      <c r="Q352" s="38"/>
      <c r="R352" s="38"/>
      <c r="S352" s="20">
        <v>40788</v>
      </c>
      <c r="T352" s="20">
        <v>38409</v>
      </c>
      <c r="U352" s="20">
        <v>36580</v>
      </c>
      <c r="V352" s="20">
        <v>40748</v>
      </c>
      <c r="W352" s="20">
        <v>36412</v>
      </c>
      <c r="X352" s="20">
        <v>3612</v>
      </c>
      <c r="Y352" s="23">
        <v>754</v>
      </c>
      <c r="Z352" s="20">
        <v>1299</v>
      </c>
      <c r="AA352" s="23">
        <v>238</v>
      </c>
      <c r="AB352" s="23">
        <v>60</v>
      </c>
      <c r="AC352" s="31">
        <f t="shared" si="56"/>
        <v>10.506955177743432</v>
      </c>
      <c r="AD352" s="31">
        <f t="shared" si="57"/>
        <v>9.8941267387944354</v>
      </c>
      <c r="AE352" s="31">
        <f t="shared" si="58"/>
        <v>9.4229778464708911</v>
      </c>
      <c r="AF352" s="31">
        <f t="shared" si="59"/>
        <v>10.496651210716125</v>
      </c>
      <c r="AG352" s="31">
        <f t="shared" si="60"/>
        <v>9.3797011849562075</v>
      </c>
      <c r="AH352" s="31">
        <f t="shared" si="61"/>
        <v>0.93044822256568782</v>
      </c>
      <c r="AI352" s="31">
        <f t="shared" si="62"/>
        <v>0.1942297784647089</v>
      </c>
      <c r="AJ352" s="31">
        <f t="shared" si="63"/>
        <v>0.33462132921174653</v>
      </c>
      <c r="AK352" s="31">
        <f t="shared" si="64"/>
        <v>6.1308603812467798E-2</v>
      </c>
      <c r="AL352" s="31">
        <f t="shared" si="65"/>
        <v>1.5455950540958269E-2</v>
      </c>
    </row>
    <row r="353" spans="1:38" s="2" customFormat="1" ht="18.75" customHeight="1" x14ac:dyDescent="0.25">
      <c r="A353" s="17">
        <v>1001</v>
      </c>
      <c r="B353" s="3" t="s">
        <v>766</v>
      </c>
      <c r="C353" s="16">
        <v>789</v>
      </c>
      <c r="D353" s="16"/>
      <c r="E353" s="3"/>
      <c r="F353" s="2" t="s">
        <v>885</v>
      </c>
      <c r="G353" s="3"/>
      <c r="H353" s="32"/>
      <c r="I353" s="33"/>
      <c r="J353" s="34"/>
      <c r="K353" s="3"/>
      <c r="L353" s="3"/>
      <c r="M353" s="18"/>
      <c r="N353" s="18"/>
      <c r="O353" s="18"/>
      <c r="P353" s="111"/>
      <c r="Q353" s="18"/>
      <c r="R353" s="18"/>
      <c r="S353" s="20">
        <v>1499</v>
      </c>
      <c r="T353" s="20">
        <v>1271</v>
      </c>
      <c r="U353" s="23">
        <v>873.64</v>
      </c>
      <c r="V353" s="20">
        <v>1007</v>
      </c>
      <c r="W353" s="20">
        <v>2380</v>
      </c>
      <c r="X353" s="20">
        <v>3757</v>
      </c>
      <c r="Y353" s="20">
        <v>1369</v>
      </c>
      <c r="Z353" s="23">
        <v>88</v>
      </c>
      <c r="AA353" s="23">
        <v>39</v>
      </c>
      <c r="AB353" s="23">
        <v>0</v>
      </c>
      <c r="AC353" s="31">
        <f t="shared" si="56"/>
        <v>1.899873257287706</v>
      </c>
      <c r="AD353" s="31">
        <f t="shared" si="57"/>
        <v>1.6108998732572877</v>
      </c>
      <c r="AE353" s="31">
        <f t="shared" si="58"/>
        <v>1.1072750316856781</v>
      </c>
      <c r="AF353" s="31">
        <f t="shared" si="59"/>
        <v>1.2762991128010139</v>
      </c>
      <c r="AG353" s="31">
        <f t="shared" si="60"/>
        <v>3.0164765525982258</v>
      </c>
      <c r="AH353" s="31">
        <f t="shared" si="61"/>
        <v>4.7617237008871989</v>
      </c>
      <c r="AI353" s="31">
        <f t="shared" si="62"/>
        <v>1.7351077313054499</v>
      </c>
      <c r="AJ353" s="31">
        <f t="shared" si="63"/>
        <v>0.11153358681875793</v>
      </c>
      <c r="AK353" s="31">
        <f t="shared" si="64"/>
        <v>4.9429657794676805E-2</v>
      </c>
      <c r="AL353" s="31">
        <f t="shared" si="65"/>
        <v>0</v>
      </c>
    </row>
    <row r="354" spans="1:38" s="2" customFormat="1" ht="18.75" customHeight="1" x14ac:dyDescent="0.25">
      <c r="A354" s="17">
        <v>235</v>
      </c>
      <c r="B354" s="3" t="s">
        <v>415</v>
      </c>
      <c r="C354" s="16">
        <v>2455</v>
      </c>
      <c r="D354" s="16"/>
      <c r="E354" s="3"/>
      <c r="F354" s="2" t="s">
        <v>885</v>
      </c>
      <c r="G354" s="3"/>
      <c r="H354" s="32"/>
      <c r="I354" s="33"/>
      <c r="J354" s="34"/>
      <c r="K354" s="3"/>
      <c r="L354" s="3"/>
      <c r="M354" s="18"/>
      <c r="N354" s="18"/>
      <c r="O354" s="18"/>
      <c r="P354" s="111"/>
      <c r="Q354" s="18"/>
      <c r="R354" s="18"/>
      <c r="S354" s="20">
        <v>10310</v>
      </c>
      <c r="T354" s="20">
        <v>9395</v>
      </c>
      <c r="U354" s="20">
        <v>7268</v>
      </c>
      <c r="V354" s="20">
        <v>6329</v>
      </c>
      <c r="W354" s="20">
        <v>5778</v>
      </c>
      <c r="X354" s="20">
        <v>7315</v>
      </c>
      <c r="Y354" s="20">
        <v>2419</v>
      </c>
      <c r="Z354" s="20">
        <v>1911</v>
      </c>
      <c r="AA354" s="23">
        <v>81</v>
      </c>
      <c r="AB354" s="22" t="s">
        <v>320</v>
      </c>
      <c r="AC354" s="31">
        <f t="shared" si="56"/>
        <v>4.1995926680244402</v>
      </c>
      <c r="AD354" s="31">
        <f t="shared" si="57"/>
        <v>3.8268839103869654</v>
      </c>
      <c r="AE354" s="31">
        <f t="shared" si="58"/>
        <v>2.960488798370672</v>
      </c>
      <c r="AF354" s="31">
        <f t="shared" si="59"/>
        <v>2.5780040733197556</v>
      </c>
      <c r="AG354" s="31">
        <f t="shared" si="60"/>
        <v>2.3535641547861506</v>
      </c>
      <c r="AH354" s="31">
        <f t="shared" si="61"/>
        <v>2.9796334012219958</v>
      </c>
      <c r="AI354" s="31">
        <f t="shared" si="62"/>
        <v>0.98533604887983706</v>
      </c>
      <c r="AJ354" s="31">
        <f t="shared" si="63"/>
        <v>0.77841140529531572</v>
      </c>
      <c r="AK354" s="31">
        <f t="shared" si="64"/>
        <v>3.2993890020366602E-2</v>
      </c>
      <c r="AL354" s="31" t="e">
        <f t="shared" si="65"/>
        <v>#VALUE!</v>
      </c>
    </row>
    <row r="355" spans="1:38" s="2" customFormat="1" ht="18.75" customHeight="1" x14ac:dyDescent="0.25">
      <c r="A355" s="17">
        <v>955</v>
      </c>
      <c r="B355" s="3" t="s">
        <v>725</v>
      </c>
      <c r="C355" s="16">
        <v>9292</v>
      </c>
      <c r="D355" s="16"/>
      <c r="E355" s="3"/>
      <c r="F355" s="2" t="s">
        <v>885</v>
      </c>
      <c r="G355" s="3"/>
      <c r="H355" s="32"/>
      <c r="I355" s="33"/>
      <c r="J355" s="34"/>
      <c r="K355" s="3"/>
      <c r="L355" s="3"/>
      <c r="M355" s="18"/>
      <c r="N355" s="18"/>
      <c r="O355" s="18"/>
      <c r="P355" s="111"/>
      <c r="Q355" s="18"/>
      <c r="R355" s="18"/>
      <c r="S355" s="20">
        <v>1579</v>
      </c>
      <c r="T355" s="20">
        <v>1848</v>
      </c>
      <c r="U355" s="23">
        <v>820</v>
      </c>
      <c r="V355" s="20">
        <v>1112</v>
      </c>
      <c r="W355" s="20">
        <v>1058</v>
      </c>
      <c r="X355" s="23">
        <v>903</v>
      </c>
      <c r="Y355" s="23">
        <v>528</v>
      </c>
      <c r="Z355" s="20">
        <v>1017</v>
      </c>
      <c r="AA355" s="23">
        <v>250</v>
      </c>
      <c r="AB355" s="23">
        <v>112</v>
      </c>
      <c r="AC355" s="31">
        <f t="shared" si="56"/>
        <v>0.16993112354713732</v>
      </c>
      <c r="AD355" s="31">
        <f t="shared" si="57"/>
        <v>0.19888075764098148</v>
      </c>
      <c r="AE355" s="31">
        <f t="shared" si="58"/>
        <v>8.8247955230305639E-2</v>
      </c>
      <c r="AF355" s="31">
        <f t="shared" si="59"/>
        <v>0.11967283684890229</v>
      </c>
      <c r="AG355" s="31">
        <f t="shared" si="60"/>
        <v>0.11386138613861387</v>
      </c>
      <c r="AH355" s="31">
        <f t="shared" si="61"/>
        <v>9.7180370210934133E-2</v>
      </c>
      <c r="AI355" s="31">
        <f t="shared" si="62"/>
        <v>5.6823073611708998E-2</v>
      </c>
      <c r="AJ355" s="31">
        <f t="shared" si="63"/>
        <v>0.10944898837709859</v>
      </c>
      <c r="AK355" s="31">
        <f t="shared" si="64"/>
        <v>2.6904864399483426E-2</v>
      </c>
      <c r="AL355" s="31">
        <f t="shared" si="65"/>
        <v>1.2053379250968575E-2</v>
      </c>
    </row>
    <row r="356" spans="1:38" s="2" customFormat="1" ht="18.75" customHeight="1" x14ac:dyDescent="0.25">
      <c r="A356" s="17">
        <v>912</v>
      </c>
      <c r="B356" s="3" t="s">
        <v>689</v>
      </c>
      <c r="C356" s="16">
        <v>20678</v>
      </c>
      <c r="D356" s="16"/>
      <c r="E356" s="3"/>
      <c r="F356" s="2" t="s">
        <v>885</v>
      </c>
      <c r="G356" s="3"/>
      <c r="H356" s="32"/>
      <c r="I356" s="33"/>
      <c r="J356" s="34"/>
      <c r="K356" s="3"/>
      <c r="L356" s="3"/>
      <c r="M356" s="18"/>
      <c r="N356" s="18"/>
      <c r="O356" s="18"/>
      <c r="P356" s="111"/>
      <c r="Q356" s="18"/>
      <c r="R356" s="18"/>
      <c r="S356" s="23">
        <v>310</v>
      </c>
      <c r="T356" s="23">
        <v>0</v>
      </c>
      <c r="U356" s="23">
        <v>0</v>
      </c>
      <c r="V356" s="23">
        <v>0</v>
      </c>
      <c r="W356" s="23">
        <v>0</v>
      </c>
      <c r="X356" s="23">
        <v>0</v>
      </c>
      <c r="Y356" s="23">
        <v>0</v>
      </c>
      <c r="Z356" s="23">
        <v>0</v>
      </c>
      <c r="AA356" s="23">
        <v>0</v>
      </c>
      <c r="AB356" s="23">
        <v>0</v>
      </c>
      <c r="AC356" s="31">
        <f t="shared" si="56"/>
        <v>1.4991778702002127E-2</v>
      </c>
      <c r="AD356" s="31">
        <f t="shared" si="57"/>
        <v>0</v>
      </c>
      <c r="AE356" s="31">
        <f t="shared" si="58"/>
        <v>0</v>
      </c>
      <c r="AF356" s="31">
        <f t="shared" si="59"/>
        <v>0</v>
      </c>
      <c r="AG356" s="31">
        <f t="shared" si="60"/>
        <v>0</v>
      </c>
      <c r="AH356" s="31">
        <f t="shared" si="61"/>
        <v>0</v>
      </c>
      <c r="AI356" s="31">
        <f t="shared" si="62"/>
        <v>0</v>
      </c>
      <c r="AJ356" s="31">
        <f t="shared" si="63"/>
        <v>0</v>
      </c>
      <c r="AK356" s="31">
        <f t="shared" si="64"/>
        <v>0</v>
      </c>
      <c r="AL356" s="31">
        <f t="shared" si="65"/>
        <v>0</v>
      </c>
    </row>
    <row r="357" spans="1:38" s="2" customFormat="1" ht="18.75" customHeight="1" x14ac:dyDescent="0.25">
      <c r="A357" s="17">
        <v>134</v>
      </c>
      <c r="B357" s="3" t="s">
        <v>362</v>
      </c>
      <c r="C357" s="16">
        <v>10528</v>
      </c>
      <c r="D357" s="16"/>
      <c r="E357" s="3">
        <v>100</v>
      </c>
      <c r="F357" s="3" t="str">
        <f>IF(E357&gt;=2000,"LARGE",IF(E357&gt;=1000,"MEDIUM",IF(E357&gt;0, "SMALL", "UNKNOWN")))</f>
        <v>SMALL</v>
      </c>
      <c r="G357" s="3"/>
      <c r="H357" s="32">
        <f>E357*'[1]Estimates for kW-kWh'!$E$4</f>
        <v>39.366707616707622</v>
      </c>
      <c r="I357" s="33">
        <f>H357*'[1]Estimates for kW-kWh'!$H$4</f>
        <v>5.064943277680424</v>
      </c>
      <c r="J357" s="34">
        <f>H357*'[1]Estimates for kW-kWh'!$I$4</f>
        <v>6596.0140901119057</v>
      </c>
      <c r="K357" s="3"/>
      <c r="L357" s="3"/>
      <c r="M357" s="18" t="s">
        <v>306</v>
      </c>
      <c r="N357" s="18"/>
      <c r="O357" s="18"/>
      <c r="P357" s="111"/>
      <c r="Q357" s="18"/>
      <c r="R357" s="18"/>
      <c r="S357" s="3"/>
      <c r="T357" s="3"/>
      <c r="U357" s="3"/>
      <c r="V357" s="3"/>
      <c r="W357" s="3"/>
      <c r="X357" s="3"/>
      <c r="Y357" s="3"/>
      <c r="Z357" s="3"/>
      <c r="AA357" s="3"/>
      <c r="AB357" s="3"/>
      <c r="AC357" s="31">
        <f t="shared" si="56"/>
        <v>0</v>
      </c>
      <c r="AD357" s="31">
        <f t="shared" si="57"/>
        <v>0</v>
      </c>
      <c r="AE357" s="31">
        <f t="shared" si="58"/>
        <v>0</v>
      </c>
      <c r="AF357" s="31">
        <f t="shared" si="59"/>
        <v>0</v>
      </c>
      <c r="AG357" s="31">
        <f t="shared" si="60"/>
        <v>0</v>
      </c>
      <c r="AH357" s="31">
        <f t="shared" si="61"/>
        <v>0</v>
      </c>
      <c r="AI357" s="31">
        <f t="shared" si="62"/>
        <v>0</v>
      </c>
      <c r="AJ357" s="31">
        <f t="shared" si="63"/>
        <v>0</v>
      </c>
      <c r="AK357" s="31">
        <f t="shared" si="64"/>
        <v>0</v>
      </c>
      <c r="AL357" s="31">
        <f t="shared" si="65"/>
        <v>0</v>
      </c>
    </row>
    <row r="358" spans="1:38" s="2" customFormat="1" ht="18.75" customHeight="1" x14ac:dyDescent="0.25">
      <c r="A358" s="17">
        <v>941</v>
      </c>
      <c r="B358" s="3" t="s">
        <v>714</v>
      </c>
      <c r="C358" s="16">
        <v>22569</v>
      </c>
      <c r="D358" s="16"/>
      <c r="E358" s="3"/>
      <c r="F358" s="2" t="s">
        <v>885</v>
      </c>
      <c r="G358" s="3"/>
      <c r="H358" s="32"/>
      <c r="I358" s="33"/>
      <c r="J358" s="34"/>
      <c r="K358" s="3"/>
      <c r="L358" s="3"/>
      <c r="M358" s="18"/>
      <c r="N358" s="18"/>
      <c r="O358" s="18"/>
      <c r="P358" s="111"/>
      <c r="Q358" s="18"/>
      <c r="R358" s="18"/>
      <c r="S358" s="20">
        <v>168300</v>
      </c>
      <c r="T358" s="20">
        <v>134090</v>
      </c>
      <c r="U358" s="20">
        <v>58070</v>
      </c>
      <c r="V358" s="20">
        <v>17640</v>
      </c>
      <c r="W358" s="20">
        <v>21720</v>
      </c>
      <c r="X358" s="23">
        <v>0</v>
      </c>
      <c r="Y358" s="23">
        <v>0</v>
      </c>
      <c r="Z358" s="23">
        <v>0</v>
      </c>
      <c r="AA358" s="23">
        <v>0</v>
      </c>
      <c r="AB358" s="23">
        <v>0</v>
      </c>
      <c r="AC358" s="31">
        <f t="shared" si="56"/>
        <v>7.4571314635118968</v>
      </c>
      <c r="AD358" s="31">
        <f t="shared" si="57"/>
        <v>5.9413354601444457</v>
      </c>
      <c r="AE358" s="31">
        <f t="shared" si="58"/>
        <v>2.5729983605831008</v>
      </c>
      <c r="AF358" s="31">
        <f t="shared" si="59"/>
        <v>0.78160308387611321</v>
      </c>
      <c r="AG358" s="31">
        <f t="shared" si="60"/>
        <v>0.96238202844609866</v>
      </c>
      <c r="AH358" s="31">
        <f t="shared" si="61"/>
        <v>0</v>
      </c>
      <c r="AI358" s="31">
        <f t="shared" si="62"/>
        <v>0</v>
      </c>
      <c r="AJ358" s="31">
        <f t="shared" si="63"/>
        <v>0</v>
      </c>
      <c r="AK358" s="31">
        <f t="shared" si="64"/>
        <v>0</v>
      </c>
      <c r="AL358" s="31">
        <f t="shared" si="65"/>
        <v>0</v>
      </c>
    </row>
    <row r="359" spans="1:38" s="2" customFormat="1" ht="18.75" customHeight="1" x14ac:dyDescent="0.25">
      <c r="A359" s="13">
        <v>652</v>
      </c>
      <c r="B359" s="5" t="s">
        <v>541</v>
      </c>
      <c r="C359" s="14">
        <v>7669</v>
      </c>
      <c r="D359" s="14"/>
      <c r="E359" s="3"/>
      <c r="F359" s="2" t="s">
        <v>885</v>
      </c>
      <c r="G359" s="3"/>
      <c r="H359" s="32"/>
      <c r="I359" s="33"/>
      <c r="J359" s="34"/>
      <c r="K359" s="3"/>
      <c r="L359" s="3"/>
      <c r="M359" s="18"/>
      <c r="N359" s="18"/>
      <c r="O359" s="18"/>
      <c r="P359" s="111"/>
      <c r="Q359" s="18"/>
      <c r="R359" s="18"/>
      <c r="S359" s="20">
        <v>212465</v>
      </c>
      <c r="T359" s="20">
        <v>201769</v>
      </c>
      <c r="U359" s="20">
        <v>1884</v>
      </c>
      <c r="V359" s="20">
        <v>-196915</v>
      </c>
      <c r="W359" s="20">
        <v>-220243</v>
      </c>
      <c r="X359" s="20">
        <v>-210447</v>
      </c>
      <c r="Y359" s="20">
        <v>-213758</v>
      </c>
      <c r="Z359" s="20">
        <v>-205162</v>
      </c>
      <c r="AA359" s="20">
        <v>-202036</v>
      </c>
      <c r="AB359" s="20">
        <v>-154187</v>
      </c>
      <c r="AC359" s="31">
        <f t="shared" si="56"/>
        <v>27.704394314773765</v>
      </c>
      <c r="AD359" s="31">
        <f t="shared" si="57"/>
        <v>26.309688355717824</v>
      </c>
      <c r="AE359" s="31">
        <f t="shared" si="58"/>
        <v>0.24566436301995045</v>
      </c>
      <c r="AF359" s="31">
        <f t="shared" si="59"/>
        <v>-25.676750554179161</v>
      </c>
      <c r="AG359" s="31">
        <f t="shared" si="60"/>
        <v>-28.718607380362499</v>
      </c>
      <c r="AH359" s="31">
        <f t="shared" si="61"/>
        <v>-27.441257008736471</v>
      </c>
      <c r="AI359" s="31">
        <f t="shared" si="62"/>
        <v>-27.872995175381405</v>
      </c>
      <c r="AJ359" s="31">
        <f t="shared" si="63"/>
        <v>-26.752118920328595</v>
      </c>
      <c r="AK359" s="31">
        <f t="shared" si="64"/>
        <v>-26.344503846655364</v>
      </c>
      <c r="AL359" s="31">
        <f t="shared" si="65"/>
        <v>-20.105228843395487</v>
      </c>
    </row>
    <row r="360" spans="1:38" s="2" customFormat="1" ht="18.75" customHeight="1" x14ac:dyDescent="0.25">
      <c r="A360" s="17">
        <v>1093</v>
      </c>
      <c r="B360" s="3" t="s">
        <v>314</v>
      </c>
      <c r="C360" s="16">
        <v>6936</v>
      </c>
      <c r="D360" s="16"/>
      <c r="E360" s="3">
        <v>0</v>
      </c>
      <c r="F360" s="3" t="str">
        <f>IF(E360&gt;=2000,"LARGE",IF(E360&gt;=1000,"MEDIUM",IF(E360&gt;0, "SMALL", "UNKNOWN")))</f>
        <v>UNKNOWN</v>
      </c>
      <c r="G360" s="3"/>
      <c r="H360" s="32">
        <f>E360*'[1]Estimates for kW-kWh'!$E$4</f>
        <v>0</v>
      </c>
      <c r="I360" s="33">
        <f>H360*'[1]Estimates for kW-kWh'!$H$4</f>
        <v>0</v>
      </c>
      <c r="J360" s="34">
        <f>H360*'[1]Estimates for kW-kWh'!$I$4</f>
        <v>0</v>
      </c>
      <c r="K360" s="3"/>
      <c r="L360" s="3"/>
      <c r="M360" s="18" t="s">
        <v>315</v>
      </c>
      <c r="N360" s="18"/>
      <c r="O360" s="18"/>
      <c r="P360" s="111"/>
      <c r="Q360" s="18"/>
      <c r="R360" s="18"/>
      <c r="S360" s="20">
        <v>95850</v>
      </c>
      <c r="T360" s="20">
        <v>97160</v>
      </c>
      <c r="U360" s="20">
        <v>110800</v>
      </c>
      <c r="V360" s="20">
        <v>119910</v>
      </c>
      <c r="W360" s="20">
        <v>128653</v>
      </c>
      <c r="X360" s="20">
        <v>121810</v>
      </c>
      <c r="Y360" s="20">
        <v>95883</v>
      </c>
      <c r="Z360" s="20">
        <v>120413</v>
      </c>
      <c r="AA360" s="20">
        <v>423414</v>
      </c>
      <c r="AB360" s="20">
        <v>303525</v>
      </c>
      <c r="AC360" s="31">
        <f t="shared" si="56"/>
        <v>13.819204152249135</v>
      </c>
      <c r="AD360" s="31">
        <f t="shared" si="57"/>
        <v>14.0080738177624</v>
      </c>
      <c r="AE360" s="31">
        <f t="shared" si="58"/>
        <v>15.974625144175317</v>
      </c>
      <c r="AF360" s="31">
        <f t="shared" si="59"/>
        <v>17.288062283737023</v>
      </c>
      <c r="AG360" s="31">
        <f t="shared" si="60"/>
        <v>18.548587081891579</v>
      </c>
      <c r="AH360" s="31">
        <f t="shared" si="61"/>
        <v>17.561995386389849</v>
      </c>
      <c r="AI360" s="31">
        <f t="shared" si="62"/>
        <v>13.823961937716263</v>
      </c>
      <c r="AJ360" s="31">
        <f t="shared" si="63"/>
        <v>17.360582468281429</v>
      </c>
      <c r="AK360" s="31">
        <f t="shared" si="64"/>
        <v>61.04584775086505</v>
      </c>
      <c r="AL360" s="31">
        <f t="shared" si="65"/>
        <v>43.760813148788927</v>
      </c>
    </row>
    <row r="361" spans="1:38" s="2" customFormat="1" ht="18.75" customHeight="1" x14ac:dyDescent="0.25">
      <c r="A361" s="17">
        <v>1494</v>
      </c>
      <c r="B361" s="2" t="s">
        <v>861</v>
      </c>
      <c r="C361" s="16">
        <v>30637</v>
      </c>
      <c r="D361" s="16"/>
      <c r="E361" s="3">
        <v>0</v>
      </c>
      <c r="F361" s="3" t="str">
        <f>IF(E361&gt;=2000,"LARGE",IF(E361&gt;=1000,"MEDIUM",IF(E361&gt;0, "SMALL", "UNKNOWN")))</f>
        <v>UNKNOWN</v>
      </c>
      <c r="G361" s="3"/>
      <c r="H361" s="32">
        <f>E361*'[1]Estimates for kW-kWh'!$E$4</f>
        <v>0</v>
      </c>
      <c r="I361" s="33">
        <f>H361*'[1]Estimates for kW-kWh'!$H$4</f>
        <v>0</v>
      </c>
      <c r="J361" s="34">
        <f>H361*'[1]Estimates for kW-kWh'!$I$4</f>
        <v>0</v>
      </c>
      <c r="K361" s="3"/>
      <c r="L361" s="3"/>
      <c r="M361" s="18" t="s">
        <v>318</v>
      </c>
      <c r="N361" s="18"/>
      <c r="O361" s="18"/>
      <c r="P361" s="111"/>
      <c r="Q361" s="18"/>
      <c r="R361" s="18"/>
      <c r="S361" s="22" t="s">
        <v>320</v>
      </c>
      <c r="T361" s="22" t="s">
        <v>320</v>
      </c>
      <c r="U361" s="22" t="s">
        <v>320</v>
      </c>
      <c r="V361" s="22" t="s">
        <v>320</v>
      </c>
      <c r="W361" s="22" t="s">
        <v>320</v>
      </c>
      <c r="X361" s="22" t="s">
        <v>320</v>
      </c>
      <c r="Y361" s="22" t="s">
        <v>320</v>
      </c>
      <c r="Z361" s="20">
        <v>20123.77</v>
      </c>
      <c r="AA361" s="20">
        <v>218374.99</v>
      </c>
      <c r="AB361" s="20">
        <v>150386</v>
      </c>
      <c r="AC361" s="31" t="e">
        <f t="shared" si="56"/>
        <v>#VALUE!</v>
      </c>
      <c r="AD361" s="31" t="e">
        <f t="shared" si="57"/>
        <v>#VALUE!</v>
      </c>
      <c r="AE361" s="31" t="e">
        <f t="shared" si="58"/>
        <v>#VALUE!</v>
      </c>
      <c r="AF361" s="31" t="e">
        <f t="shared" si="59"/>
        <v>#VALUE!</v>
      </c>
      <c r="AG361" s="31" t="e">
        <f t="shared" si="60"/>
        <v>#VALUE!</v>
      </c>
      <c r="AH361" s="31" t="e">
        <f t="shared" si="61"/>
        <v>#VALUE!</v>
      </c>
      <c r="AI361" s="31" t="e">
        <f t="shared" si="62"/>
        <v>#VALUE!</v>
      </c>
      <c r="AJ361" s="31">
        <f t="shared" si="63"/>
        <v>0.65684531775304367</v>
      </c>
      <c r="AK361" s="31">
        <f t="shared" si="64"/>
        <v>7.1278189770538889</v>
      </c>
      <c r="AL361" s="31">
        <f t="shared" si="65"/>
        <v>4.9086398798838005</v>
      </c>
    </row>
    <row r="362" spans="1:38" s="2" customFormat="1" ht="18.75" customHeight="1" x14ac:dyDescent="0.25">
      <c r="A362" s="13">
        <v>675</v>
      </c>
      <c r="B362" s="5" t="s">
        <v>563</v>
      </c>
      <c r="C362" s="14">
        <v>79660</v>
      </c>
      <c r="D362" s="14"/>
      <c r="E362" s="3"/>
      <c r="F362" s="3" t="s">
        <v>886</v>
      </c>
      <c r="G362" s="3"/>
      <c r="H362" s="32"/>
      <c r="I362" s="33"/>
      <c r="J362" s="34"/>
      <c r="K362" s="3"/>
      <c r="L362" s="3"/>
      <c r="M362" s="18"/>
      <c r="N362" s="18"/>
      <c r="O362" s="18"/>
      <c r="P362" s="111"/>
      <c r="Q362" s="18"/>
      <c r="R362" s="18"/>
      <c r="S362" s="20">
        <v>2453900</v>
      </c>
      <c r="T362" s="20">
        <v>2091300</v>
      </c>
      <c r="U362" s="20">
        <v>2174500</v>
      </c>
      <c r="V362" s="20">
        <v>2453500</v>
      </c>
      <c r="W362" s="20">
        <v>2392000</v>
      </c>
      <c r="X362" s="20">
        <v>2480500</v>
      </c>
      <c r="Y362" s="20">
        <v>2326400</v>
      </c>
      <c r="Z362" s="20">
        <v>2172700</v>
      </c>
      <c r="AA362" s="20">
        <v>1998500</v>
      </c>
      <c r="AB362" s="20">
        <v>1536800</v>
      </c>
      <c r="AC362" s="31">
        <f t="shared" si="56"/>
        <v>30.804669846849109</v>
      </c>
      <c r="AD362" s="31">
        <f t="shared" si="57"/>
        <v>26.252824504142605</v>
      </c>
      <c r="AE362" s="31">
        <f t="shared" si="58"/>
        <v>27.297263369319609</v>
      </c>
      <c r="AF362" s="31">
        <f t="shared" si="59"/>
        <v>30.799648506151144</v>
      </c>
      <c r="AG362" s="31">
        <f t="shared" si="60"/>
        <v>30.027617373838815</v>
      </c>
      <c r="AH362" s="31">
        <f t="shared" si="61"/>
        <v>31.138589003263871</v>
      </c>
      <c r="AI362" s="31">
        <f t="shared" si="62"/>
        <v>29.204117499372334</v>
      </c>
      <c r="AJ362" s="31">
        <f t="shared" si="63"/>
        <v>27.274667336178759</v>
      </c>
      <c r="AK362" s="31">
        <f t="shared" si="64"/>
        <v>25.087873462214411</v>
      </c>
      <c r="AL362" s="31">
        <f t="shared" si="65"/>
        <v>19.291990961586745</v>
      </c>
    </row>
    <row r="363" spans="1:38" s="2" customFormat="1" ht="18.75" customHeight="1" x14ac:dyDescent="0.25">
      <c r="A363" s="17">
        <v>1209</v>
      </c>
      <c r="B363" s="3" t="s">
        <v>316</v>
      </c>
      <c r="C363" s="16">
        <v>7336</v>
      </c>
      <c r="D363" s="16"/>
      <c r="E363" s="3">
        <v>0</v>
      </c>
      <c r="F363" s="3" t="str">
        <f>IF(E363&gt;=2000,"LARGE",IF(E363&gt;=1000,"MEDIUM",IF(E363&gt;0, "SMALL", "UNKNOWN")))</f>
        <v>UNKNOWN</v>
      </c>
      <c r="G363" s="3"/>
      <c r="H363" s="32">
        <f>E363*'[1]Estimates for kW-kWh'!$E$4</f>
        <v>0</v>
      </c>
      <c r="I363" s="33">
        <f>H363*'[1]Estimates for kW-kWh'!$H$4</f>
        <v>0</v>
      </c>
      <c r="J363" s="34">
        <f>H363*'[1]Estimates for kW-kWh'!$I$4</f>
        <v>0</v>
      </c>
      <c r="K363" s="3"/>
      <c r="L363" s="3"/>
      <c r="M363" s="18" t="s">
        <v>315</v>
      </c>
      <c r="N363" s="18"/>
      <c r="O363" s="18"/>
      <c r="P363" s="111"/>
      <c r="Q363" s="18"/>
      <c r="R363" s="18"/>
      <c r="S363" s="20">
        <v>76351</v>
      </c>
      <c r="T363" s="20">
        <v>94579</v>
      </c>
      <c r="U363" s="20">
        <v>75670</v>
      </c>
      <c r="V363" s="20">
        <v>72300</v>
      </c>
      <c r="W363" s="20">
        <v>70980</v>
      </c>
      <c r="X363" s="20">
        <v>71350</v>
      </c>
      <c r="Y363" s="20">
        <v>63740</v>
      </c>
      <c r="Z363" s="20">
        <v>93200</v>
      </c>
      <c r="AA363" s="20">
        <v>88272</v>
      </c>
      <c r="AB363" s="20">
        <v>74552</v>
      </c>
      <c r="AC363" s="31">
        <f t="shared" si="56"/>
        <v>10.407715376226827</v>
      </c>
      <c r="AD363" s="31">
        <f t="shared" si="57"/>
        <v>12.892448200654307</v>
      </c>
      <c r="AE363" s="31">
        <f t="shared" si="58"/>
        <v>10.314885496183207</v>
      </c>
      <c r="AF363" s="31">
        <f t="shared" si="59"/>
        <v>9.8555070883315157</v>
      </c>
      <c r="AG363" s="31">
        <f t="shared" si="60"/>
        <v>9.6755725190839694</v>
      </c>
      <c r="AH363" s="31">
        <f t="shared" si="61"/>
        <v>9.7260087241003266</v>
      </c>
      <c r="AI363" s="31">
        <f t="shared" si="62"/>
        <v>8.6886586695746999</v>
      </c>
      <c r="AJ363" s="31">
        <f t="shared" si="63"/>
        <v>12.704471101417667</v>
      </c>
      <c r="AK363" s="31">
        <f t="shared" si="64"/>
        <v>12.032715376226827</v>
      </c>
      <c r="AL363" s="31">
        <f t="shared" si="65"/>
        <v>10.162486368593239</v>
      </c>
    </row>
    <row r="364" spans="1:38" s="2" customFormat="1" ht="18.75" customHeight="1" x14ac:dyDescent="0.25">
      <c r="A364" s="17">
        <v>83</v>
      </c>
      <c r="B364" s="3" t="s">
        <v>342</v>
      </c>
      <c r="C364" s="16">
        <v>83219</v>
      </c>
      <c r="D364" s="16"/>
      <c r="E364" s="3"/>
      <c r="F364" s="3" t="s">
        <v>886</v>
      </c>
      <c r="G364" s="3"/>
      <c r="H364" s="32"/>
      <c r="I364" s="33"/>
      <c r="J364" s="34"/>
      <c r="K364" s="3"/>
      <c r="L364" s="3"/>
      <c r="M364" s="18"/>
      <c r="N364" s="18"/>
      <c r="O364" s="18"/>
      <c r="P364" s="111"/>
      <c r="Q364" s="18"/>
      <c r="R364" s="18"/>
      <c r="S364" s="20">
        <v>2838000</v>
      </c>
      <c r="T364" s="20">
        <v>2869000</v>
      </c>
      <c r="U364" s="20">
        <v>2569000</v>
      </c>
      <c r="V364" s="20">
        <v>1311785</v>
      </c>
      <c r="W364" s="20">
        <v>1452913</v>
      </c>
      <c r="X364" s="20">
        <v>896535</v>
      </c>
      <c r="Y364" s="20">
        <v>70290</v>
      </c>
      <c r="Z364" s="20">
        <v>560841.5</v>
      </c>
      <c r="AA364" s="20">
        <v>172127</v>
      </c>
      <c r="AB364" s="22" t="s">
        <v>320</v>
      </c>
      <c r="AC364" s="31">
        <f t="shared" si="56"/>
        <v>34.102789026544421</v>
      </c>
      <c r="AD364" s="31">
        <f t="shared" si="57"/>
        <v>34.475300111753327</v>
      </c>
      <c r="AE364" s="31">
        <f t="shared" si="58"/>
        <v>30.870354125860683</v>
      </c>
      <c r="AF364" s="31">
        <f t="shared" si="59"/>
        <v>15.763046900347277</v>
      </c>
      <c r="AG364" s="31">
        <f t="shared" si="60"/>
        <v>17.458909624004132</v>
      </c>
      <c r="AH364" s="31">
        <f t="shared" si="61"/>
        <v>10.773200831540874</v>
      </c>
      <c r="AI364" s="31">
        <f t="shared" si="62"/>
        <v>0.84463884449464666</v>
      </c>
      <c r="AJ364" s="31">
        <f t="shared" si="63"/>
        <v>6.7393443804900324</v>
      </c>
      <c r="AK364" s="31">
        <f t="shared" si="64"/>
        <v>2.068361792379144</v>
      </c>
      <c r="AL364" s="31" t="e">
        <f t="shared" si="65"/>
        <v>#VALUE!</v>
      </c>
    </row>
    <row r="365" spans="1:38" s="2" customFormat="1" ht="18.75" customHeight="1" x14ac:dyDescent="0.25">
      <c r="A365" s="17">
        <v>240</v>
      </c>
      <c r="B365" s="3" t="s">
        <v>417</v>
      </c>
      <c r="C365" s="16">
        <v>291685</v>
      </c>
      <c r="D365" s="16"/>
      <c r="E365" s="3"/>
      <c r="F365" s="3" t="s">
        <v>886</v>
      </c>
      <c r="G365" s="3"/>
      <c r="H365" s="32"/>
      <c r="I365" s="33"/>
      <c r="J365" s="34"/>
      <c r="K365" s="3"/>
      <c r="L365" s="3"/>
      <c r="M365" s="18"/>
      <c r="N365" s="18"/>
      <c r="O365" s="18"/>
      <c r="P365" s="111"/>
      <c r="Q365" s="18"/>
      <c r="R365" s="18"/>
      <c r="S365" s="20">
        <v>305770</v>
      </c>
      <c r="T365" s="20">
        <v>289351</v>
      </c>
      <c r="U365" s="20">
        <v>288698</v>
      </c>
      <c r="V365" s="20">
        <v>287386</v>
      </c>
      <c r="W365" s="20">
        <v>280903</v>
      </c>
      <c r="X365" s="20">
        <v>279564</v>
      </c>
      <c r="Y365" s="20">
        <v>277399</v>
      </c>
      <c r="Z365" s="20">
        <v>280107</v>
      </c>
      <c r="AA365" s="20">
        <v>314053</v>
      </c>
      <c r="AB365" s="20">
        <v>302407</v>
      </c>
      <c r="AC365" s="31">
        <f t="shared" si="56"/>
        <v>1.0482883933009925</v>
      </c>
      <c r="AD365" s="31">
        <f t="shared" si="57"/>
        <v>0.99199821725491544</v>
      </c>
      <c r="AE365" s="31">
        <f t="shared" si="58"/>
        <v>0.98975950083137632</v>
      </c>
      <c r="AF365" s="31">
        <f t="shared" si="59"/>
        <v>0.98526149784870665</v>
      </c>
      <c r="AG365" s="31">
        <f t="shared" si="60"/>
        <v>0.96303546634211568</v>
      </c>
      <c r="AH365" s="31">
        <f t="shared" si="61"/>
        <v>0.95844489774928432</v>
      </c>
      <c r="AI365" s="31">
        <f t="shared" si="62"/>
        <v>0.95102250715669301</v>
      </c>
      <c r="AJ365" s="31">
        <f t="shared" si="63"/>
        <v>0.96030649502031296</v>
      </c>
      <c r="AK365" s="31">
        <f t="shared" si="64"/>
        <v>1.0766854654850266</v>
      </c>
      <c r="AL365" s="31">
        <f t="shared" si="65"/>
        <v>1.0367588323019696</v>
      </c>
    </row>
    <row r="366" spans="1:38" s="2" customFormat="1" ht="18.75" customHeight="1" x14ac:dyDescent="0.25">
      <c r="A366" s="17">
        <v>227</v>
      </c>
      <c r="B366" s="3" t="s">
        <v>402</v>
      </c>
      <c r="C366" s="16">
        <v>84616</v>
      </c>
      <c r="D366" s="16"/>
      <c r="E366" s="3"/>
      <c r="F366" s="3" t="s">
        <v>886</v>
      </c>
      <c r="G366" s="3"/>
      <c r="H366" s="32"/>
      <c r="I366" s="33"/>
      <c r="J366" s="34"/>
      <c r="K366" s="3"/>
      <c r="L366" s="3"/>
      <c r="M366" s="18"/>
      <c r="N366" s="18"/>
      <c r="O366" s="18"/>
      <c r="P366" s="111"/>
      <c r="Q366" s="18"/>
      <c r="R366" s="18"/>
      <c r="S366" s="20">
        <v>92118</v>
      </c>
      <c r="T366" s="20">
        <v>77987</v>
      </c>
      <c r="U366" s="20">
        <v>67311</v>
      </c>
      <c r="V366" s="20">
        <v>70396</v>
      </c>
      <c r="W366" s="20">
        <v>67826</v>
      </c>
      <c r="X366" s="20">
        <v>66063</v>
      </c>
      <c r="Y366" s="20">
        <v>63966</v>
      </c>
      <c r="Z366" s="20">
        <v>60225</v>
      </c>
      <c r="AA366" s="20">
        <v>57197</v>
      </c>
      <c r="AB366" s="20">
        <v>46394</v>
      </c>
      <c r="AC366" s="31">
        <f t="shared" si="56"/>
        <v>1.0886593552046895</v>
      </c>
      <c r="AD366" s="31">
        <f t="shared" si="57"/>
        <v>0.92165784248841831</v>
      </c>
      <c r="AE366" s="31">
        <f t="shared" si="58"/>
        <v>0.79548785099744734</v>
      </c>
      <c r="AF366" s="31">
        <f t="shared" si="59"/>
        <v>0.83194667675144185</v>
      </c>
      <c r="AG366" s="31">
        <f t="shared" si="60"/>
        <v>0.80157417036967005</v>
      </c>
      <c r="AH366" s="31">
        <f t="shared" si="61"/>
        <v>0.78073886735369202</v>
      </c>
      <c r="AI366" s="31">
        <f t="shared" si="62"/>
        <v>0.75595632031767046</v>
      </c>
      <c r="AJ366" s="31">
        <f t="shared" si="63"/>
        <v>0.7117448236740096</v>
      </c>
      <c r="AK366" s="31">
        <f t="shared" si="64"/>
        <v>0.67595962938451359</v>
      </c>
      <c r="AL366" s="31">
        <f t="shared" si="65"/>
        <v>0.54828873971825665</v>
      </c>
    </row>
    <row r="367" spans="1:38" s="2" customFormat="1" ht="18.75" customHeight="1" x14ac:dyDescent="0.25">
      <c r="A367" s="17">
        <v>261</v>
      </c>
      <c r="B367" s="3" t="s">
        <v>471</v>
      </c>
      <c r="C367" s="16">
        <v>163548</v>
      </c>
      <c r="D367" s="16"/>
      <c r="E367" s="3"/>
      <c r="F367" s="3" t="s">
        <v>886</v>
      </c>
      <c r="G367" s="3"/>
      <c r="H367" s="32"/>
      <c r="I367" s="33"/>
      <c r="J367" s="34"/>
      <c r="K367" s="3"/>
      <c r="L367" s="3"/>
      <c r="M367" s="18"/>
      <c r="N367" s="18"/>
      <c r="O367" s="18"/>
      <c r="P367" s="111"/>
      <c r="Q367" s="18"/>
      <c r="R367" s="18"/>
      <c r="S367" s="20">
        <v>179613</v>
      </c>
      <c r="T367" s="20">
        <v>97902</v>
      </c>
      <c r="U367" s="20">
        <v>78727</v>
      </c>
      <c r="V367" s="20">
        <v>89230</v>
      </c>
      <c r="W367" s="20">
        <v>120444</v>
      </c>
      <c r="X367" s="20">
        <v>141470</v>
      </c>
      <c r="Y367" s="20">
        <v>154264</v>
      </c>
      <c r="Z367" s="20">
        <v>87151</v>
      </c>
      <c r="AA367" s="20">
        <v>84077</v>
      </c>
      <c r="AB367" s="20">
        <v>63360</v>
      </c>
      <c r="AC367" s="31">
        <f t="shared" si="56"/>
        <v>1.0982280431432974</v>
      </c>
      <c r="AD367" s="31">
        <f t="shared" si="57"/>
        <v>0.59861325115562403</v>
      </c>
      <c r="AE367" s="31">
        <f t="shared" si="58"/>
        <v>0.48136938391175682</v>
      </c>
      <c r="AF367" s="31">
        <f t="shared" si="59"/>
        <v>0.54558906253821504</v>
      </c>
      <c r="AG367" s="31">
        <f t="shared" si="60"/>
        <v>0.73644434661383817</v>
      </c>
      <c r="AH367" s="31">
        <f t="shared" si="61"/>
        <v>0.86500599212463625</v>
      </c>
      <c r="AI367" s="31">
        <f t="shared" si="62"/>
        <v>0.94323379069141777</v>
      </c>
      <c r="AJ367" s="31">
        <f t="shared" si="63"/>
        <v>0.53287719813143541</v>
      </c>
      <c r="AK367" s="31">
        <f t="shared" si="64"/>
        <v>0.51408149289505223</v>
      </c>
      <c r="AL367" s="31">
        <f t="shared" si="65"/>
        <v>0.38740920096852299</v>
      </c>
    </row>
    <row r="368" spans="1:38" s="2" customFormat="1" ht="18.75" customHeight="1" x14ac:dyDescent="0.25">
      <c r="A368" s="17">
        <v>1249</v>
      </c>
      <c r="B368" s="3" t="s">
        <v>860</v>
      </c>
      <c r="C368" s="16">
        <v>0</v>
      </c>
      <c r="D368" s="16"/>
      <c r="E368" s="3">
        <v>0</v>
      </c>
      <c r="F368" s="3" t="str">
        <f>IF(E368&gt;=2000,"LARGE",IF(E368&gt;=1000,"MEDIUM",IF(E368&gt;0, "SMALL", "UNKNOWN")))</f>
        <v>UNKNOWN</v>
      </c>
      <c r="G368" s="3"/>
      <c r="H368" s="32">
        <f>E368*'[1]Estimates for kW-kWh'!$E$4</f>
        <v>0</v>
      </c>
      <c r="I368" s="33">
        <f>H368*'[1]Estimates for kW-kWh'!$H$4</f>
        <v>0</v>
      </c>
      <c r="J368" s="34">
        <f>H368*'[1]Estimates for kW-kWh'!$I$4</f>
        <v>0</v>
      </c>
      <c r="K368" s="3"/>
      <c r="L368" s="3"/>
      <c r="M368" s="18" t="s">
        <v>317</v>
      </c>
      <c r="N368" s="18"/>
      <c r="O368" s="18"/>
      <c r="P368" s="111"/>
      <c r="Q368" s="18"/>
      <c r="R368" s="18"/>
      <c r="S368" s="22" t="s">
        <v>320</v>
      </c>
      <c r="T368" s="22" t="s">
        <v>320</v>
      </c>
      <c r="U368" s="22" t="s">
        <v>320</v>
      </c>
      <c r="V368" s="22" t="s">
        <v>320</v>
      </c>
      <c r="W368" s="22" t="s">
        <v>320</v>
      </c>
      <c r="X368" s="22" t="s">
        <v>320</v>
      </c>
      <c r="Y368" s="22" t="s">
        <v>320</v>
      </c>
      <c r="Z368" s="22" t="s">
        <v>320</v>
      </c>
      <c r="AA368" s="20">
        <v>139821</v>
      </c>
      <c r="AB368" s="20">
        <v>784895</v>
      </c>
      <c r="AC368" s="31" t="e">
        <f t="shared" si="56"/>
        <v>#VALUE!</v>
      </c>
      <c r="AD368" s="31" t="e">
        <f t="shared" si="57"/>
        <v>#VALUE!</v>
      </c>
      <c r="AE368" s="31" t="e">
        <f t="shared" si="58"/>
        <v>#VALUE!</v>
      </c>
      <c r="AF368" s="31" t="e">
        <f t="shared" si="59"/>
        <v>#VALUE!</v>
      </c>
      <c r="AG368" s="31" t="e">
        <f t="shared" si="60"/>
        <v>#VALUE!</v>
      </c>
      <c r="AH368" s="31" t="e">
        <f t="shared" si="61"/>
        <v>#VALUE!</v>
      </c>
      <c r="AI368" s="31" t="e">
        <f t="shared" si="62"/>
        <v>#VALUE!</v>
      </c>
      <c r="AJ368" s="31" t="e">
        <f t="shared" si="63"/>
        <v>#VALUE!</v>
      </c>
      <c r="AK368" s="31" t="e">
        <f t="shared" si="64"/>
        <v>#DIV/0!</v>
      </c>
      <c r="AL368" s="31" t="e">
        <f t="shared" si="65"/>
        <v>#DIV/0!</v>
      </c>
    </row>
    <row r="369" spans="1:38" s="2" customFormat="1" ht="18.75" customHeight="1" x14ac:dyDescent="0.25">
      <c r="A369" s="13">
        <v>407</v>
      </c>
      <c r="B369" s="5" t="s">
        <v>508</v>
      </c>
      <c r="C369" s="14">
        <v>75931</v>
      </c>
      <c r="D369" s="14"/>
      <c r="E369" s="2">
        <v>6340</v>
      </c>
      <c r="F369" s="3"/>
      <c r="H369" s="35"/>
      <c r="I369" s="36"/>
      <c r="J369" s="37"/>
      <c r="M369" s="38"/>
      <c r="N369" s="38"/>
      <c r="O369" s="38"/>
      <c r="P369" s="39"/>
      <c r="Q369" s="38"/>
      <c r="R369" s="38"/>
      <c r="S369" s="21">
        <v>1069056</v>
      </c>
      <c r="T369" s="21">
        <v>1075968</v>
      </c>
      <c r="U369" s="21">
        <v>857664</v>
      </c>
      <c r="V369" s="21">
        <v>940608</v>
      </c>
      <c r="W369" s="21">
        <v>980352</v>
      </c>
      <c r="X369" s="21">
        <v>1059264</v>
      </c>
      <c r="Y369" s="21">
        <v>1079424</v>
      </c>
      <c r="Z369" s="21">
        <v>990720</v>
      </c>
      <c r="AA369" s="21">
        <v>946560</v>
      </c>
      <c r="AB369" s="21">
        <v>616320</v>
      </c>
      <c r="AC369" s="31">
        <f t="shared" si="56"/>
        <v>14.079308846189303</v>
      </c>
      <c r="AD369" s="31">
        <f t="shared" si="57"/>
        <v>14.170338860281044</v>
      </c>
      <c r="AE369" s="31">
        <f t="shared" si="58"/>
        <v>11.295307581883552</v>
      </c>
      <c r="AF369" s="31">
        <f t="shared" si="59"/>
        <v>12.387667750984447</v>
      </c>
      <c r="AG369" s="31">
        <f t="shared" si="60"/>
        <v>12.911090332011959</v>
      </c>
      <c r="AH369" s="31">
        <f t="shared" si="61"/>
        <v>13.950349659559336</v>
      </c>
      <c r="AI369" s="31">
        <f t="shared" si="62"/>
        <v>14.215853867326915</v>
      </c>
      <c r="AJ369" s="31">
        <f t="shared" si="63"/>
        <v>13.04763535314957</v>
      </c>
      <c r="AK369" s="31">
        <f t="shared" si="64"/>
        <v>12.466054707563446</v>
      </c>
      <c r="AL369" s="31">
        <f t="shared" si="65"/>
        <v>8.1168429231802559</v>
      </c>
    </row>
    <row r="370" spans="1:38" s="2" customFormat="1" ht="18.75" customHeight="1" x14ac:dyDescent="0.25">
      <c r="A370" s="17">
        <v>111</v>
      </c>
      <c r="B370" s="3" t="s">
        <v>351</v>
      </c>
      <c r="C370" s="16">
        <v>59347</v>
      </c>
      <c r="D370" s="16"/>
      <c r="E370" s="3">
        <v>2400</v>
      </c>
      <c r="F370" s="3"/>
      <c r="G370" s="3"/>
      <c r="H370" s="32"/>
      <c r="I370" s="33"/>
      <c r="J370" s="34"/>
      <c r="K370" s="3"/>
      <c r="L370" s="3"/>
      <c r="M370" s="18"/>
      <c r="N370" s="18"/>
      <c r="O370" s="18"/>
      <c r="P370" s="111"/>
      <c r="Q370" s="18"/>
      <c r="R370" s="18"/>
      <c r="S370" s="21">
        <v>959965</v>
      </c>
      <c r="T370" s="21">
        <v>963094</v>
      </c>
      <c r="U370" s="21">
        <v>954871</v>
      </c>
      <c r="V370" s="21">
        <v>889261</v>
      </c>
      <c r="W370" s="21">
        <v>789451</v>
      </c>
      <c r="X370" s="21">
        <v>782090</v>
      </c>
      <c r="Y370" s="21">
        <v>765671</v>
      </c>
      <c r="Z370" s="21">
        <v>735397</v>
      </c>
      <c r="AA370" s="21">
        <v>718914.72</v>
      </c>
      <c r="AB370" s="21">
        <v>549357</v>
      </c>
      <c r="AC370" s="31">
        <f t="shared" si="56"/>
        <v>16.175459585151735</v>
      </c>
      <c r="AD370" s="31">
        <f t="shared" si="57"/>
        <v>16.228183395959359</v>
      </c>
      <c r="AE370" s="31">
        <f t="shared" si="58"/>
        <v>16.089625423357543</v>
      </c>
      <c r="AF370" s="31">
        <f t="shared" si="59"/>
        <v>14.984093551485332</v>
      </c>
      <c r="AG370" s="31">
        <f t="shared" si="60"/>
        <v>13.302289921984261</v>
      </c>
      <c r="AH370" s="31">
        <f t="shared" si="61"/>
        <v>13.178256693682915</v>
      </c>
      <c r="AI370" s="31">
        <f t="shared" si="62"/>
        <v>12.901595699866885</v>
      </c>
      <c r="AJ370" s="31">
        <f t="shared" si="63"/>
        <v>12.391477244005594</v>
      </c>
      <c r="AK370" s="31">
        <f t="shared" si="64"/>
        <v>12.113749978937435</v>
      </c>
      <c r="AL370" s="31">
        <f t="shared" si="65"/>
        <v>9.2566936829157331</v>
      </c>
    </row>
    <row r="371" spans="1:38" s="2" customFormat="1" ht="18.75" customHeight="1" x14ac:dyDescent="0.25">
      <c r="A371" s="24">
        <v>1073</v>
      </c>
      <c r="B371" s="5" t="s">
        <v>812</v>
      </c>
      <c r="C371" s="14">
        <v>65151</v>
      </c>
      <c r="D371" s="14"/>
      <c r="E371" s="2">
        <v>3100</v>
      </c>
      <c r="F371" s="3"/>
      <c r="H371" s="35"/>
      <c r="I371" s="36"/>
      <c r="J371" s="37"/>
      <c r="M371" s="38"/>
      <c r="N371" s="38"/>
      <c r="O371" s="38"/>
      <c r="P371" s="39"/>
      <c r="Q371" s="38"/>
      <c r="R371" s="38"/>
      <c r="S371" s="21">
        <v>1458000</v>
      </c>
      <c r="T371" s="21">
        <v>1448500</v>
      </c>
      <c r="U371" s="21">
        <v>1437100</v>
      </c>
      <c r="V371" s="21">
        <v>1496600</v>
      </c>
      <c r="W371" s="21">
        <v>1609540</v>
      </c>
      <c r="X371" s="21">
        <v>1627180</v>
      </c>
      <c r="Y371" s="21">
        <v>1726000</v>
      </c>
      <c r="Z371" s="21">
        <v>1730900</v>
      </c>
      <c r="AA371" s="21">
        <v>1831000</v>
      </c>
      <c r="AB371" s="21">
        <v>1515100</v>
      </c>
      <c r="AC371" s="31">
        <f t="shared" si="56"/>
        <v>22.378781599668464</v>
      </c>
      <c r="AD371" s="31">
        <f t="shared" si="57"/>
        <v>22.232966493223437</v>
      </c>
      <c r="AE371" s="31">
        <f t="shared" si="58"/>
        <v>22.0579883654894</v>
      </c>
      <c r="AF371" s="31">
        <f t="shared" si="59"/>
        <v>22.971251400592468</v>
      </c>
      <c r="AG371" s="31">
        <f t="shared" si="60"/>
        <v>24.70476278184525</v>
      </c>
      <c r="AH371" s="31">
        <f t="shared" si="61"/>
        <v>24.975518411075807</v>
      </c>
      <c r="AI371" s="31">
        <f t="shared" si="62"/>
        <v>26.49230249727556</v>
      </c>
      <c r="AJ371" s="31">
        <f t="shared" si="63"/>
        <v>26.567512394284048</v>
      </c>
      <c r="AK371" s="31">
        <f t="shared" si="64"/>
        <v>28.103943147457446</v>
      </c>
      <c r="AL371" s="31">
        <f t="shared" si="65"/>
        <v>23.255207134195945</v>
      </c>
    </row>
    <row r="372" spans="1:38" s="2" customFormat="1" ht="18.75" customHeight="1" x14ac:dyDescent="0.25">
      <c r="A372" s="24">
        <v>166</v>
      </c>
      <c r="B372" s="5" t="s">
        <v>383</v>
      </c>
      <c r="C372" s="14">
        <v>315821</v>
      </c>
      <c r="D372" s="14"/>
      <c r="F372" s="3"/>
      <c r="H372" s="35"/>
      <c r="I372" s="36"/>
      <c r="J372" s="37"/>
      <c r="M372" s="38"/>
      <c r="N372" s="38"/>
      <c r="O372" s="38"/>
      <c r="P372" s="39"/>
      <c r="Q372" s="38"/>
      <c r="R372" s="38"/>
      <c r="S372" s="21">
        <v>4397272</v>
      </c>
      <c r="T372" s="21">
        <v>4319012</v>
      </c>
      <c r="U372" s="21">
        <v>4280988</v>
      </c>
      <c r="V372" s="21">
        <v>4006728</v>
      </c>
      <c r="W372" s="21">
        <v>4053744</v>
      </c>
      <c r="X372" s="21">
        <v>4052548</v>
      </c>
      <c r="Y372" s="21">
        <v>3875384</v>
      </c>
      <c r="Z372" s="21">
        <v>4608198</v>
      </c>
      <c r="AA372" s="21">
        <v>3441401</v>
      </c>
      <c r="AB372" s="21">
        <v>2871724</v>
      </c>
      <c r="AC372" s="31">
        <f t="shared" si="56"/>
        <v>13.923304656751768</v>
      </c>
      <c r="AD372" s="31">
        <f t="shared" si="57"/>
        <v>13.675506061978146</v>
      </c>
      <c r="AE372" s="31">
        <f t="shared" si="58"/>
        <v>13.55510874830996</v>
      </c>
      <c r="AF372" s="31">
        <f t="shared" si="59"/>
        <v>12.686705443906517</v>
      </c>
      <c r="AG372" s="31">
        <f t="shared" si="60"/>
        <v>12.83557458180425</v>
      </c>
      <c r="AH372" s="31">
        <f t="shared" si="61"/>
        <v>12.831787626535284</v>
      </c>
      <c r="AI372" s="31">
        <f t="shared" si="62"/>
        <v>12.270824296041113</v>
      </c>
      <c r="AJ372" s="31">
        <f t="shared" si="63"/>
        <v>14.591170314830237</v>
      </c>
      <c r="AK372" s="31">
        <f t="shared" si="64"/>
        <v>10.896681981248872</v>
      </c>
      <c r="AL372" s="31">
        <f t="shared" si="65"/>
        <v>9.0928848936581161</v>
      </c>
    </row>
    <row r="373" spans="1:38" s="2" customFormat="1" ht="18.75" customHeight="1" x14ac:dyDescent="0.25">
      <c r="A373" s="17">
        <v>12</v>
      </c>
      <c r="B373" s="3" t="s">
        <v>325</v>
      </c>
      <c r="C373" s="16">
        <v>184711</v>
      </c>
      <c r="D373" s="16"/>
      <c r="E373" s="3">
        <v>4230</v>
      </c>
      <c r="F373" s="3"/>
      <c r="G373" s="3"/>
      <c r="H373" s="32"/>
      <c r="I373" s="33"/>
      <c r="J373" s="34"/>
      <c r="K373" s="3"/>
      <c r="L373" s="3"/>
      <c r="M373" s="18"/>
      <c r="N373" s="18"/>
      <c r="O373" s="18"/>
      <c r="P373" s="111"/>
      <c r="Q373" s="18"/>
      <c r="R373" s="18"/>
      <c r="S373" s="21">
        <v>5674550</v>
      </c>
      <c r="T373" s="21">
        <v>5613100</v>
      </c>
      <c r="U373" s="21">
        <v>5452500</v>
      </c>
      <c r="V373" s="21">
        <v>5657400</v>
      </c>
      <c r="W373" s="21">
        <v>5402400</v>
      </c>
      <c r="X373" s="21">
        <v>5417700</v>
      </c>
      <c r="Y373" s="21">
        <v>5193154</v>
      </c>
      <c r="Z373" s="21">
        <v>5205104</v>
      </c>
      <c r="AA373" s="21">
        <v>5198268</v>
      </c>
      <c r="AB373" s="21">
        <v>4145829</v>
      </c>
      <c r="AC373" s="31">
        <f t="shared" si="56"/>
        <v>30.721234793813039</v>
      </c>
      <c r="AD373" s="31">
        <f t="shared" si="57"/>
        <v>30.388552928629046</v>
      </c>
      <c r="AE373" s="31">
        <f t="shared" si="58"/>
        <v>29.519086573079026</v>
      </c>
      <c r="AF373" s="31">
        <f t="shared" si="59"/>
        <v>30.628387047874789</v>
      </c>
      <c r="AG373" s="31">
        <f t="shared" si="60"/>
        <v>29.247852049959125</v>
      </c>
      <c r="AH373" s="31">
        <f t="shared" si="61"/>
        <v>29.330684149834067</v>
      </c>
      <c r="AI373" s="31">
        <f t="shared" si="62"/>
        <v>28.11502292770869</v>
      </c>
      <c r="AJ373" s="31">
        <f t="shared" si="63"/>
        <v>28.179718587414936</v>
      </c>
      <c r="AK373" s="31">
        <f t="shared" si="64"/>
        <v>28.14270942174532</v>
      </c>
      <c r="AL373" s="31">
        <f t="shared" si="65"/>
        <v>22.444949136759586</v>
      </c>
    </row>
    <row r="374" spans="1:38" s="2" customFormat="1" ht="18.75" customHeight="1" x14ac:dyDescent="0.25">
      <c r="A374" s="17">
        <v>929</v>
      </c>
      <c r="B374" s="3" t="s">
        <v>706</v>
      </c>
      <c r="C374" s="16">
        <v>1440</v>
      </c>
      <c r="D374" s="16"/>
      <c r="E374" s="3"/>
      <c r="F374" s="3"/>
      <c r="G374" s="3"/>
      <c r="H374" s="32"/>
      <c r="I374" s="33"/>
      <c r="J374" s="34"/>
      <c r="K374" s="3"/>
      <c r="L374" s="3"/>
      <c r="M374" s="18"/>
      <c r="N374" s="18"/>
      <c r="O374" s="18"/>
      <c r="P374" s="111"/>
      <c r="Q374" s="18"/>
      <c r="R374" s="18"/>
      <c r="S374" s="3"/>
      <c r="T374" s="3"/>
      <c r="U374" s="3"/>
      <c r="V374" s="3"/>
      <c r="W374" s="3"/>
      <c r="X374" s="3"/>
      <c r="Y374" s="3"/>
      <c r="Z374" s="3"/>
      <c r="AA374" s="3"/>
      <c r="AB374" s="3"/>
      <c r="AC374" s="31">
        <f t="shared" si="56"/>
        <v>0</v>
      </c>
      <c r="AD374" s="31">
        <f t="shared" si="57"/>
        <v>0</v>
      </c>
      <c r="AE374" s="31">
        <f t="shared" si="58"/>
        <v>0</v>
      </c>
      <c r="AF374" s="31">
        <f t="shared" si="59"/>
        <v>0</v>
      </c>
      <c r="AG374" s="31">
        <f t="shared" si="60"/>
        <v>0</v>
      </c>
      <c r="AH374" s="31">
        <f t="shared" si="61"/>
        <v>0</v>
      </c>
      <c r="AI374" s="31">
        <f t="shared" si="62"/>
        <v>0</v>
      </c>
      <c r="AJ374" s="31">
        <f t="shared" si="63"/>
        <v>0</v>
      </c>
      <c r="AK374" s="31">
        <f t="shared" si="64"/>
        <v>0</v>
      </c>
      <c r="AL374" s="31">
        <f t="shared" si="65"/>
        <v>0</v>
      </c>
    </row>
    <row r="375" spans="1:38" s="2" customFormat="1" ht="18.75" customHeight="1" x14ac:dyDescent="0.25">
      <c r="A375" s="24">
        <v>168</v>
      </c>
      <c r="B375" s="5" t="s">
        <v>385</v>
      </c>
      <c r="C375" s="14">
        <v>9483</v>
      </c>
      <c r="D375" s="14"/>
      <c r="H375" s="35"/>
      <c r="I375" s="36"/>
      <c r="J375" s="37"/>
      <c r="M375" s="38"/>
      <c r="N375" s="38"/>
      <c r="O375" s="38"/>
      <c r="P375" s="39"/>
      <c r="Q375" s="38"/>
      <c r="R375" s="38"/>
      <c r="AC375" s="31">
        <f t="shared" si="56"/>
        <v>0</v>
      </c>
      <c r="AD375" s="31">
        <f t="shared" si="57"/>
        <v>0</v>
      </c>
      <c r="AE375" s="31">
        <f t="shared" si="58"/>
        <v>0</v>
      </c>
      <c r="AF375" s="31">
        <f t="shared" si="59"/>
        <v>0</v>
      </c>
      <c r="AG375" s="31">
        <f t="shared" si="60"/>
        <v>0</v>
      </c>
      <c r="AH375" s="31">
        <f t="shared" si="61"/>
        <v>0</v>
      </c>
      <c r="AI375" s="31">
        <f t="shared" si="62"/>
        <v>0</v>
      </c>
      <c r="AJ375" s="31">
        <f t="shared" si="63"/>
        <v>0</v>
      </c>
      <c r="AK375" s="31">
        <f t="shared" si="64"/>
        <v>0</v>
      </c>
      <c r="AL375" s="31">
        <f t="shared" si="65"/>
        <v>0</v>
      </c>
    </row>
    <row r="376" spans="1:38" s="2" customFormat="1" ht="18.75" customHeight="1" x14ac:dyDescent="0.25">
      <c r="A376" s="24">
        <v>345</v>
      </c>
      <c r="B376" s="5" t="s">
        <v>480</v>
      </c>
      <c r="C376" s="14">
        <v>4800</v>
      </c>
      <c r="D376" s="14"/>
      <c r="H376" s="35"/>
      <c r="I376" s="36"/>
      <c r="J376" s="37"/>
      <c r="M376" s="38"/>
      <c r="N376" s="38"/>
      <c r="O376" s="38"/>
      <c r="P376" s="39"/>
      <c r="Q376" s="38"/>
      <c r="R376" s="38"/>
      <c r="AC376" s="31">
        <f t="shared" si="56"/>
        <v>0</v>
      </c>
      <c r="AD376" s="31">
        <f t="shared" si="57"/>
        <v>0</v>
      </c>
      <c r="AE376" s="31">
        <f t="shared" si="58"/>
        <v>0</v>
      </c>
      <c r="AF376" s="31">
        <f t="shared" si="59"/>
        <v>0</v>
      </c>
      <c r="AG376" s="31">
        <f t="shared" si="60"/>
        <v>0</v>
      </c>
      <c r="AH376" s="31">
        <f t="shared" si="61"/>
        <v>0</v>
      </c>
      <c r="AI376" s="31">
        <f t="shared" si="62"/>
        <v>0</v>
      </c>
      <c r="AJ376" s="31">
        <f t="shared" si="63"/>
        <v>0</v>
      </c>
      <c r="AK376" s="31">
        <f t="shared" si="64"/>
        <v>0</v>
      </c>
      <c r="AL376" s="31">
        <f t="shared" si="65"/>
        <v>0</v>
      </c>
    </row>
    <row r="377" spans="1:38" ht="18.75" customHeight="1" x14ac:dyDescent="0.25">
      <c r="A377" s="17">
        <v>1091</v>
      </c>
      <c r="B377" s="3" t="s">
        <v>820</v>
      </c>
      <c r="C377" s="16">
        <v>1700</v>
      </c>
      <c r="D377" s="16"/>
      <c r="E377" s="3"/>
      <c r="F377" s="3"/>
      <c r="G377" s="3"/>
      <c r="H377" s="32"/>
      <c r="I377" s="33"/>
      <c r="K377" s="3"/>
      <c r="L377" s="3"/>
      <c r="M377" s="18"/>
      <c r="N377" s="18"/>
      <c r="O377" s="18"/>
      <c r="P377" s="111"/>
      <c r="Q377" s="18"/>
      <c r="R377" s="18"/>
      <c r="S377" s="3"/>
      <c r="T377" s="3"/>
      <c r="U377" s="3"/>
      <c r="V377" s="3"/>
      <c r="W377" s="3"/>
      <c r="X377" s="3"/>
      <c r="Y377" s="3"/>
      <c r="Z377" s="3"/>
      <c r="AA377" s="3"/>
      <c r="AB377" s="3"/>
      <c r="AC377" s="31">
        <f t="shared" si="56"/>
        <v>0</v>
      </c>
      <c r="AD377" s="31">
        <f t="shared" si="57"/>
        <v>0</v>
      </c>
      <c r="AE377" s="31">
        <f t="shared" si="58"/>
        <v>0</v>
      </c>
      <c r="AF377" s="31">
        <f t="shared" si="59"/>
        <v>0</v>
      </c>
      <c r="AG377" s="31">
        <f t="shared" si="60"/>
        <v>0</v>
      </c>
      <c r="AH377" s="31">
        <f t="shared" si="61"/>
        <v>0</v>
      </c>
      <c r="AI377" s="31">
        <f t="shared" si="62"/>
        <v>0</v>
      </c>
      <c r="AJ377" s="31">
        <f t="shared" si="63"/>
        <v>0</v>
      </c>
      <c r="AK377" s="31">
        <f t="shared" si="64"/>
        <v>0</v>
      </c>
      <c r="AL377" s="31">
        <f t="shared" si="65"/>
        <v>0</v>
      </c>
    </row>
    <row r="378" spans="1:38" ht="18.75" customHeight="1" x14ac:dyDescent="0.25">
      <c r="A378" s="17">
        <v>858</v>
      </c>
      <c r="B378" s="3" t="s">
        <v>638</v>
      </c>
      <c r="C378" s="16">
        <v>2219</v>
      </c>
      <c r="D378" s="16"/>
      <c r="E378" s="3"/>
      <c r="F378" s="3"/>
      <c r="G378" s="3"/>
      <c r="H378" s="32"/>
      <c r="I378" s="33"/>
      <c r="K378" s="3"/>
      <c r="L378" s="3"/>
      <c r="M378" s="18"/>
      <c r="N378" s="18"/>
      <c r="O378" s="18"/>
      <c r="P378" s="111"/>
      <c r="Q378" s="18"/>
      <c r="R378" s="18"/>
      <c r="S378" s="3"/>
      <c r="T378" s="3"/>
      <c r="U378" s="3"/>
      <c r="V378" s="3"/>
      <c r="W378" s="3"/>
      <c r="X378" s="3"/>
      <c r="Y378" s="3"/>
      <c r="Z378" s="3"/>
      <c r="AA378" s="3"/>
      <c r="AB378" s="3"/>
      <c r="AC378" s="31">
        <f t="shared" si="56"/>
        <v>0</v>
      </c>
      <c r="AD378" s="31">
        <f t="shared" si="57"/>
        <v>0</v>
      </c>
      <c r="AE378" s="31">
        <f t="shared" si="58"/>
        <v>0</v>
      </c>
      <c r="AF378" s="31">
        <f t="shared" si="59"/>
        <v>0</v>
      </c>
      <c r="AG378" s="31">
        <f t="shared" si="60"/>
        <v>0</v>
      </c>
      <c r="AH378" s="31">
        <f t="shared" si="61"/>
        <v>0</v>
      </c>
      <c r="AI378" s="31">
        <f t="shared" si="62"/>
        <v>0</v>
      </c>
      <c r="AJ378" s="31">
        <f t="shared" si="63"/>
        <v>0</v>
      </c>
      <c r="AK378" s="31">
        <f t="shared" si="64"/>
        <v>0</v>
      </c>
      <c r="AL378" s="31">
        <f t="shared" si="65"/>
        <v>0</v>
      </c>
    </row>
    <row r="379" spans="1:38" ht="18.75" customHeight="1" x14ac:dyDescent="0.25">
      <c r="A379" s="13">
        <v>504</v>
      </c>
      <c r="B379" s="5" t="s">
        <v>510</v>
      </c>
      <c r="C379" s="14">
        <v>2507</v>
      </c>
      <c r="D379" s="14"/>
      <c r="E379" s="2"/>
      <c r="F379" s="2"/>
      <c r="G379" s="2"/>
      <c r="H379" s="35"/>
      <c r="I379" s="36"/>
      <c r="J379" s="37"/>
      <c r="K379" s="2"/>
      <c r="L379" s="2"/>
      <c r="M379" s="38"/>
      <c r="N379" s="38"/>
      <c r="O379" s="38"/>
      <c r="P379" s="39"/>
      <c r="Q379" s="38"/>
      <c r="R379" s="38"/>
      <c r="S379" s="2"/>
      <c r="T379" s="2"/>
      <c r="U379" s="2"/>
      <c r="V379" s="2"/>
      <c r="W379" s="2"/>
      <c r="X379" s="2"/>
      <c r="Y379" s="2"/>
      <c r="Z379" s="2"/>
      <c r="AA379" s="2"/>
      <c r="AB379" s="2"/>
      <c r="AC379" s="31">
        <f t="shared" si="56"/>
        <v>0</v>
      </c>
      <c r="AD379" s="31">
        <f t="shared" si="57"/>
        <v>0</v>
      </c>
      <c r="AE379" s="31">
        <f t="shared" si="58"/>
        <v>0</v>
      </c>
      <c r="AF379" s="31">
        <f t="shared" si="59"/>
        <v>0</v>
      </c>
      <c r="AG379" s="31">
        <f t="shared" si="60"/>
        <v>0</v>
      </c>
      <c r="AH379" s="31">
        <f t="shared" si="61"/>
        <v>0</v>
      </c>
      <c r="AI379" s="31">
        <f t="shared" si="62"/>
        <v>0</v>
      </c>
      <c r="AJ379" s="31">
        <f t="shared" si="63"/>
        <v>0</v>
      </c>
      <c r="AK379" s="31">
        <f t="shared" si="64"/>
        <v>0</v>
      </c>
      <c r="AL379" s="31">
        <f t="shared" si="65"/>
        <v>0</v>
      </c>
    </row>
    <row r="380" spans="1:38" ht="18.75" customHeight="1" x14ac:dyDescent="0.25">
      <c r="A380" s="13">
        <v>524</v>
      </c>
      <c r="B380" s="5" t="s">
        <v>518</v>
      </c>
      <c r="C380" s="14">
        <v>3155</v>
      </c>
      <c r="D380" s="14"/>
      <c r="E380" s="2"/>
      <c r="F380" s="2"/>
      <c r="G380" s="2"/>
      <c r="H380" s="35"/>
      <c r="I380" s="36"/>
      <c r="J380" s="37"/>
      <c r="K380" s="2"/>
      <c r="L380" s="2"/>
      <c r="M380" s="38"/>
      <c r="N380" s="38"/>
      <c r="O380" s="38"/>
      <c r="P380" s="39"/>
      <c r="Q380" s="38"/>
      <c r="R380" s="38"/>
      <c r="S380" s="2"/>
      <c r="T380" s="2"/>
      <c r="U380" s="2"/>
      <c r="V380" s="2"/>
      <c r="W380" s="2"/>
      <c r="X380" s="2"/>
      <c r="Y380" s="2"/>
      <c r="Z380" s="2"/>
      <c r="AA380" s="2"/>
      <c r="AB380" s="2"/>
      <c r="AC380" s="31">
        <f t="shared" si="56"/>
        <v>0</v>
      </c>
      <c r="AD380" s="31">
        <f t="shared" si="57"/>
        <v>0</v>
      </c>
      <c r="AE380" s="31">
        <f t="shared" si="58"/>
        <v>0</v>
      </c>
      <c r="AF380" s="31">
        <f t="shared" si="59"/>
        <v>0</v>
      </c>
      <c r="AG380" s="31">
        <f t="shared" si="60"/>
        <v>0</v>
      </c>
      <c r="AH380" s="31">
        <f t="shared" si="61"/>
        <v>0</v>
      </c>
      <c r="AI380" s="31">
        <f t="shared" si="62"/>
        <v>0</v>
      </c>
      <c r="AJ380" s="31">
        <f t="shared" si="63"/>
        <v>0</v>
      </c>
      <c r="AK380" s="31">
        <f t="shared" si="64"/>
        <v>0</v>
      </c>
      <c r="AL380" s="31">
        <f t="shared" si="65"/>
        <v>0</v>
      </c>
    </row>
    <row r="381" spans="1:38" ht="18.75" customHeight="1" x14ac:dyDescent="0.25">
      <c r="A381" s="17">
        <v>207</v>
      </c>
      <c r="B381" s="3" t="s">
        <v>307</v>
      </c>
      <c r="C381" s="16">
        <v>2438</v>
      </c>
      <c r="D381" s="16"/>
      <c r="E381" s="3">
        <v>100</v>
      </c>
      <c r="F381" s="3"/>
      <c r="G381" s="3"/>
      <c r="H381" s="32">
        <f>E381*'[1]Estimates for kW-kWh'!$E$4</f>
        <v>39.366707616707622</v>
      </c>
      <c r="I381" s="33">
        <f>H381*'[1]Estimates for kW-kWh'!$H$4</f>
        <v>5.064943277680424</v>
      </c>
      <c r="J381" s="34">
        <f>H381*'[1]Estimates for kW-kWh'!$I$4</f>
        <v>6596.0140901119057</v>
      </c>
      <c r="K381" s="3"/>
      <c r="L381" s="3"/>
      <c r="M381" s="18" t="s">
        <v>212</v>
      </c>
      <c r="N381" s="18"/>
      <c r="O381" s="18"/>
      <c r="P381" s="111"/>
      <c r="Q381" s="18"/>
      <c r="R381" s="18"/>
      <c r="S381" s="3"/>
      <c r="T381" s="3"/>
      <c r="U381" s="3"/>
      <c r="V381" s="3"/>
      <c r="W381" s="3"/>
      <c r="X381" s="3"/>
      <c r="Y381" s="3"/>
      <c r="Z381" s="3"/>
      <c r="AA381" s="3"/>
      <c r="AB381" s="3"/>
      <c r="AC381" s="31">
        <f t="shared" si="56"/>
        <v>0</v>
      </c>
      <c r="AD381" s="31">
        <f t="shared" si="57"/>
        <v>0</v>
      </c>
      <c r="AE381" s="31">
        <f t="shared" si="58"/>
        <v>0</v>
      </c>
      <c r="AF381" s="31">
        <f t="shared" si="59"/>
        <v>0</v>
      </c>
      <c r="AG381" s="31">
        <f t="shared" si="60"/>
        <v>0</v>
      </c>
      <c r="AH381" s="31">
        <f t="shared" si="61"/>
        <v>0</v>
      </c>
      <c r="AI381" s="31">
        <f t="shared" si="62"/>
        <v>0</v>
      </c>
      <c r="AJ381" s="31">
        <f t="shared" si="63"/>
        <v>0</v>
      </c>
      <c r="AK381" s="31">
        <f t="shared" si="64"/>
        <v>0</v>
      </c>
      <c r="AL381" s="31">
        <f t="shared" si="65"/>
        <v>0</v>
      </c>
    </row>
    <row r="382" spans="1:38" ht="18.75" customHeight="1" x14ac:dyDescent="0.25">
      <c r="A382" s="17">
        <v>145</v>
      </c>
      <c r="B382" s="4" t="s">
        <v>369</v>
      </c>
      <c r="C382" s="15">
        <v>5394</v>
      </c>
      <c r="D382" s="15"/>
      <c r="E382" s="3"/>
      <c r="F382" s="3"/>
      <c r="G382" s="3"/>
      <c r="H382" s="32"/>
      <c r="I382" s="33"/>
      <c r="K382" s="3"/>
      <c r="L382" s="3"/>
      <c r="M382" s="18"/>
      <c r="N382" s="18"/>
      <c r="O382" s="18"/>
      <c r="P382" s="111"/>
      <c r="Q382" s="18"/>
      <c r="R382" s="18"/>
      <c r="S382" s="3"/>
      <c r="T382" s="3"/>
      <c r="U382" s="3"/>
      <c r="V382" s="3"/>
      <c r="W382" s="3"/>
      <c r="X382" s="3"/>
      <c r="Y382" s="3"/>
      <c r="Z382" s="3"/>
      <c r="AA382" s="3"/>
      <c r="AB382" s="3"/>
      <c r="AC382" s="31">
        <f t="shared" si="56"/>
        <v>0</v>
      </c>
      <c r="AD382" s="31">
        <f t="shared" si="57"/>
        <v>0</v>
      </c>
      <c r="AE382" s="31">
        <f t="shared" si="58"/>
        <v>0</v>
      </c>
      <c r="AF382" s="31">
        <f t="shared" si="59"/>
        <v>0</v>
      </c>
      <c r="AG382" s="31">
        <f t="shared" si="60"/>
        <v>0</v>
      </c>
      <c r="AH382" s="31">
        <f t="shared" si="61"/>
        <v>0</v>
      </c>
      <c r="AI382" s="31">
        <f t="shared" si="62"/>
        <v>0</v>
      </c>
      <c r="AJ382" s="31">
        <f t="shared" si="63"/>
        <v>0</v>
      </c>
      <c r="AK382" s="31">
        <f t="shared" si="64"/>
        <v>0</v>
      </c>
      <c r="AL382" s="31">
        <f t="shared" si="65"/>
        <v>0</v>
      </c>
    </row>
    <row r="383" spans="1:38" ht="18.75" customHeight="1" x14ac:dyDescent="0.25">
      <c r="A383" s="17">
        <v>146</v>
      </c>
      <c r="B383" s="41" t="s">
        <v>370</v>
      </c>
      <c r="C383" s="16">
        <v>4825</v>
      </c>
      <c r="D383" s="16"/>
      <c r="E383" s="3"/>
      <c r="F383" s="3"/>
      <c r="G383" s="3"/>
      <c r="H383" s="32"/>
      <c r="I383" s="33"/>
      <c r="K383" s="3"/>
      <c r="L383" s="3"/>
      <c r="M383" s="18"/>
      <c r="N383" s="18"/>
      <c r="O383" s="18"/>
      <c r="P383" s="111"/>
      <c r="Q383" s="18"/>
      <c r="R383" s="18"/>
      <c r="S383" s="3"/>
      <c r="T383" s="3"/>
      <c r="U383" s="3"/>
      <c r="V383" s="3"/>
      <c r="W383" s="3"/>
      <c r="X383" s="3"/>
      <c r="Y383" s="3"/>
      <c r="Z383" s="3"/>
      <c r="AA383" s="3"/>
      <c r="AB383" s="3"/>
      <c r="AC383" s="31">
        <f t="shared" si="56"/>
        <v>0</v>
      </c>
      <c r="AD383" s="31">
        <f t="shared" si="57"/>
        <v>0</v>
      </c>
      <c r="AE383" s="31">
        <f t="shared" si="58"/>
        <v>0</v>
      </c>
      <c r="AF383" s="31">
        <f t="shared" si="59"/>
        <v>0</v>
      </c>
      <c r="AG383" s="31">
        <f t="shared" si="60"/>
        <v>0</v>
      </c>
      <c r="AH383" s="31">
        <f t="shared" si="61"/>
        <v>0</v>
      </c>
      <c r="AI383" s="31">
        <f t="shared" si="62"/>
        <v>0</v>
      </c>
      <c r="AJ383" s="31">
        <f t="shared" si="63"/>
        <v>0</v>
      </c>
      <c r="AK383" s="31">
        <f t="shared" si="64"/>
        <v>0</v>
      </c>
      <c r="AL383" s="31">
        <f t="shared" si="65"/>
        <v>0</v>
      </c>
    </row>
    <row r="384" spans="1:38" ht="18.75" customHeight="1" x14ac:dyDescent="0.25">
      <c r="A384" s="17">
        <v>184</v>
      </c>
      <c r="B384" s="3" t="s">
        <v>405</v>
      </c>
      <c r="C384" s="16">
        <v>3527</v>
      </c>
      <c r="D384" s="16"/>
      <c r="E384" s="3"/>
      <c r="F384" s="3"/>
      <c r="G384" s="3"/>
      <c r="H384" s="32"/>
      <c r="I384" s="33"/>
      <c r="K384" s="3"/>
      <c r="L384" s="3"/>
      <c r="M384" s="18"/>
      <c r="N384" s="18"/>
      <c r="O384" s="18"/>
      <c r="P384" s="111"/>
      <c r="Q384" s="18"/>
      <c r="R384" s="18"/>
      <c r="S384" s="3"/>
      <c r="T384" s="3"/>
      <c r="U384" s="3"/>
      <c r="V384" s="3"/>
      <c r="W384" s="3"/>
      <c r="X384" s="3"/>
      <c r="Y384" s="3"/>
      <c r="Z384" s="3"/>
      <c r="AA384" s="3"/>
      <c r="AB384" s="3"/>
      <c r="AC384" s="31">
        <f t="shared" si="56"/>
        <v>0</v>
      </c>
      <c r="AD384" s="31">
        <f t="shared" si="57"/>
        <v>0</v>
      </c>
      <c r="AE384" s="31">
        <f t="shared" si="58"/>
        <v>0</v>
      </c>
      <c r="AF384" s="31">
        <f t="shared" si="59"/>
        <v>0</v>
      </c>
      <c r="AG384" s="31">
        <f t="shared" si="60"/>
        <v>0</v>
      </c>
      <c r="AH384" s="31">
        <f t="shared" si="61"/>
        <v>0</v>
      </c>
      <c r="AI384" s="31">
        <f t="shared" si="62"/>
        <v>0</v>
      </c>
      <c r="AJ384" s="31">
        <f t="shared" si="63"/>
        <v>0</v>
      </c>
      <c r="AK384" s="31">
        <f t="shared" si="64"/>
        <v>0</v>
      </c>
      <c r="AL384" s="31">
        <f t="shared" si="65"/>
        <v>0</v>
      </c>
    </row>
    <row r="385" spans="1:38" ht="18.75" customHeight="1" x14ac:dyDescent="0.25">
      <c r="A385" s="17">
        <v>359</v>
      </c>
      <c r="B385" s="5" t="s">
        <v>486</v>
      </c>
      <c r="C385" s="16">
        <v>3355</v>
      </c>
      <c r="D385" s="16"/>
      <c r="E385" s="3"/>
      <c r="F385" s="3"/>
      <c r="G385" s="3"/>
      <c r="H385" s="32"/>
      <c r="I385" s="33"/>
      <c r="K385" s="3"/>
      <c r="L385" s="3"/>
      <c r="M385" s="18"/>
      <c r="N385" s="18"/>
      <c r="O385" s="18"/>
      <c r="P385" s="111"/>
      <c r="Q385" s="18"/>
      <c r="R385" s="18"/>
      <c r="S385" s="3"/>
      <c r="T385" s="3"/>
      <c r="U385" s="3"/>
      <c r="V385" s="3"/>
      <c r="W385" s="3"/>
      <c r="X385" s="3"/>
      <c r="Y385" s="3"/>
      <c r="Z385" s="3"/>
      <c r="AA385" s="3"/>
      <c r="AB385" s="3"/>
      <c r="AC385" s="31">
        <f t="shared" si="56"/>
        <v>0</v>
      </c>
      <c r="AD385" s="31">
        <f t="shared" si="57"/>
        <v>0</v>
      </c>
      <c r="AE385" s="31">
        <f t="shared" si="58"/>
        <v>0</v>
      </c>
      <c r="AF385" s="31">
        <f t="shared" si="59"/>
        <v>0</v>
      </c>
      <c r="AG385" s="31">
        <f t="shared" si="60"/>
        <v>0</v>
      </c>
      <c r="AH385" s="31">
        <f t="shared" si="61"/>
        <v>0</v>
      </c>
      <c r="AI385" s="31">
        <f t="shared" si="62"/>
        <v>0</v>
      </c>
      <c r="AJ385" s="31">
        <f t="shared" si="63"/>
        <v>0</v>
      </c>
      <c r="AK385" s="31">
        <f t="shared" si="64"/>
        <v>0</v>
      </c>
      <c r="AL385" s="31">
        <f t="shared" si="65"/>
        <v>0</v>
      </c>
    </row>
    <row r="386" spans="1:38" ht="18.75" customHeight="1" x14ac:dyDescent="0.25">
      <c r="A386" s="17">
        <v>161</v>
      </c>
      <c r="B386" s="3" t="s">
        <v>379</v>
      </c>
      <c r="C386" s="16">
        <v>5750</v>
      </c>
      <c r="D386" s="16"/>
      <c r="E386" s="3"/>
      <c r="F386" s="3"/>
      <c r="G386" s="3"/>
      <c r="H386" s="32"/>
      <c r="I386" s="33"/>
      <c r="K386" s="3"/>
      <c r="L386" s="3"/>
      <c r="M386" s="18"/>
      <c r="N386" s="18"/>
      <c r="O386" s="18"/>
      <c r="P386" s="111"/>
      <c r="Q386" s="18"/>
      <c r="R386" s="18"/>
      <c r="S386" s="3"/>
      <c r="T386" s="3"/>
      <c r="U386" s="3"/>
      <c r="V386" s="3"/>
      <c r="W386" s="3"/>
      <c r="X386" s="3"/>
      <c r="Y386" s="3"/>
      <c r="Z386" s="3"/>
      <c r="AA386" s="3"/>
      <c r="AB386" s="3"/>
      <c r="AC386" s="31">
        <f t="shared" si="56"/>
        <v>0</v>
      </c>
      <c r="AD386" s="31">
        <f t="shared" si="57"/>
        <v>0</v>
      </c>
      <c r="AE386" s="31">
        <f t="shared" si="58"/>
        <v>0</v>
      </c>
      <c r="AF386" s="31">
        <f t="shared" si="59"/>
        <v>0</v>
      </c>
      <c r="AG386" s="31">
        <f t="shared" si="60"/>
        <v>0</v>
      </c>
      <c r="AH386" s="31">
        <f t="shared" si="61"/>
        <v>0</v>
      </c>
      <c r="AI386" s="31">
        <f t="shared" si="62"/>
        <v>0</v>
      </c>
      <c r="AJ386" s="31">
        <f t="shared" si="63"/>
        <v>0</v>
      </c>
      <c r="AK386" s="31">
        <f t="shared" si="64"/>
        <v>0</v>
      </c>
      <c r="AL386" s="31">
        <f t="shared" si="65"/>
        <v>0</v>
      </c>
    </row>
    <row r="387" spans="1:38" ht="18.75" customHeight="1" x14ac:dyDescent="0.25">
      <c r="A387" s="13">
        <v>730</v>
      </c>
      <c r="B387" s="5" t="s">
        <v>586</v>
      </c>
      <c r="C387" s="14">
        <v>1425</v>
      </c>
      <c r="D387" s="14"/>
      <c r="E387" s="3"/>
      <c r="F387" s="3"/>
      <c r="G387" s="3"/>
      <c r="H387" s="32"/>
      <c r="I387" s="33"/>
      <c r="K387" s="3"/>
      <c r="L387" s="3"/>
      <c r="M387" s="18"/>
      <c r="N387" s="18"/>
      <c r="O387" s="18"/>
      <c r="P387" s="111"/>
      <c r="Q387" s="18"/>
      <c r="R387" s="18"/>
      <c r="S387" s="3"/>
      <c r="T387" s="3"/>
      <c r="U387" s="3"/>
      <c r="V387" s="3"/>
      <c r="W387" s="3"/>
      <c r="X387" s="3"/>
      <c r="Y387" s="3"/>
      <c r="Z387" s="3"/>
      <c r="AA387" s="3"/>
      <c r="AB387" s="3"/>
      <c r="AC387" s="31">
        <f t="shared" si="56"/>
        <v>0</v>
      </c>
      <c r="AD387" s="31">
        <f t="shared" si="57"/>
        <v>0</v>
      </c>
      <c r="AE387" s="31">
        <f t="shared" si="58"/>
        <v>0</v>
      </c>
      <c r="AF387" s="31">
        <f t="shared" si="59"/>
        <v>0</v>
      </c>
      <c r="AG387" s="31">
        <f t="shared" si="60"/>
        <v>0</v>
      </c>
      <c r="AH387" s="31">
        <f t="shared" si="61"/>
        <v>0</v>
      </c>
      <c r="AI387" s="31">
        <f t="shared" si="62"/>
        <v>0</v>
      </c>
      <c r="AJ387" s="31">
        <f t="shared" si="63"/>
        <v>0</v>
      </c>
      <c r="AK387" s="31">
        <f t="shared" si="64"/>
        <v>0</v>
      </c>
      <c r="AL387" s="31">
        <f t="shared" si="65"/>
        <v>0</v>
      </c>
    </row>
    <row r="388" spans="1:38" ht="18.75" customHeight="1" x14ac:dyDescent="0.25">
      <c r="A388" s="13">
        <v>734</v>
      </c>
      <c r="B388" s="5" t="s">
        <v>587</v>
      </c>
      <c r="C388" s="14">
        <v>1425</v>
      </c>
      <c r="D388" s="14"/>
      <c r="E388" s="3"/>
      <c r="F388" s="3"/>
      <c r="G388" s="3"/>
      <c r="H388" s="32"/>
      <c r="I388" s="33"/>
      <c r="K388" s="3"/>
      <c r="L388" s="3"/>
      <c r="M388" s="18"/>
      <c r="N388" s="18"/>
      <c r="O388" s="18"/>
      <c r="P388" s="111"/>
      <c r="Q388" s="18"/>
      <c r="R388" s="18"/>
      <c r="S388" s="3"/>
      <c r="T388" s="3"/>
      <c r="U388" s="3"/>
      <c r="V388" s="3"/>
      <c r="W388" s="3"/>
      <c r="X388" s="3"/>
      <c r="Y388" s="3"/>
      <c r="Z388" s="3"/>
      <c r="AA388" s="3"/>
      <c r="AB388" s="3"/>
      <c r="AC388" s="31">
        <f t="shared" ref="AC388:AC451" si="66">S388/C388</f>
        <v>0</v>
      </c>
      <c r="AD388" s="31">
        <f t="shared" ref="AD388:AD451" si="67">T388/C388</f>
        <v>0</v>
      </c>
      <c r="AE388" s="31">
        <f t="shared" ref="AE388:AE451" si="68">U388/C388</f>
        <v>0</v>
      </c>
      <c r="AF388" s="31">
        <f t="shared" ref="AF388:AF451" si="69">V388/C388</f>
        <v>0</v>
      </c>
      <c r="AG388" s="31">
        <f t="shared" ref="AG388:AG451" si="70">W388/C388</f>
        <v>0</v>
      </c>
      <c r="AH388" s="31">
        <f t="shared" ref="AH388:AH451" si="71">X388/C388</f>
        <v>0</v>
      </c>
      <c r="AI388" s="31">
        <f t="shared" ref="AI388:AI451" si="72">Y388/C388</f>
        <v>0</v>
      </c>
      <c r="AJ388" s="31">
        <f t="shared" ref="AJ388:AJ451" si="73">Z388/C388</f>
        <v>0</v>
      </c>
      <c r="AK388" s="31">
        <f t="shared" ref="AK388:AK451" si="74">AA388/C388</f>
        <v>0</v>
      </c>
      <c r="AL388" s="31">
        <f t="shared" ref="AL388:AL451" si="75">AB388/C388</f>
        <v>0</v>
      </c>
    </row>
    <row r="389" spans="1:38" ht="18.75" customHeight="1" x14ac:dyDescent="0.25">
      <c r="A389" s="13">
        <v>736</v>
      </c>
      <c r="B389" s="5" t="s">
        <v>588</v>
      </c>
      <c r="C389" s="14">
        <v>1458</v>
      </c>
      <c r="D389" s="14"/>
      <c r="E389" s="3"/>
      <c r="F389" s="3"/>
      <c r="G389" s="3"/>
      <c r="H389" s="32"/>
      <c r="I389" s="33"/>
      <c r="K389" s="3"/>
      <c r="L389" s="3"/>
      <c r="M389" s="18"/>
      <c r="N389" s="18"/>
      <c r="O389" s="18"/>
      <c r="P389" s="111"/>
      <c r="Q389" s="18"/>
      <c r="R389" s="18"/>
      <c r="S389" s="3"/>
      <c r="T389" s="3"/>
      <c r="U389" s="3"/>
      <c r="V389" s="3"/>
      <c r="W389" s="3"/>
      <c r="X389" s="3"/>
      <c r="Y389" s="3"/>
      <c r="Z389" s="3"/>
      <c r="AA389" s="3"/>
      <c r="AB389" s="3"/>
      <c r="AC389" s="31">
        <f t="shared" si="66"/>
        <v>0</v>
      </c>
      <c r="AD389" s="31">
        <f t="shared" si="67"/>
        <v>0</v>
      </c>
      <c r="AE389" s="31">
        <f t="shared" si="68"/>
        <v>0</v>
      </c>
      <c r="AF389" s="31">
        <f t="shared" si="69"/>
        <v>0</v>
      </c>
      <c r="AG389" s="31">
        <f t="shared" si="70"/>
        <v>0</v>
      </c>
      <c r="AH389" s="31">
        <f t="shared" si="71"/>
        <v>0</v>
      </c>
      <c r="AI389" s="31">
        <f t="shared" si="72"/>
        <v>0</v>
      </c>
      <c r="AJ389" s="31">
        <f t="shared" si="73"/>
        <v>0</v>
      </c>
      <c r="AK389" s="31">
        <f t="shared" si="74"/>
        <v>0</v>
      </c>
      <c r="AL389" s="31">
        <f t="shared" si="75"/>
        <v>0</v>
      </c>
    </row>
    <row r="390" spans="1:38" ht="18.75" customHeight="1" x14ac:dyDescent="0.25">
      <c r="A390" s="13">
        <v>613</v>
      </c>
      <c r="B390" s="5" t="s">
        <v>538</v>
      </c>
      <c r="C390" s="14">
        <v>3452</v>
      </c>
      <c r="D390" s="14"/>
      <c r="E390" s="3"/>
      <c r="F390" s="3"/>
      <c r="G390" s="3"/>
      <c r="H390" s="32"/>
      <c r="I390" s="33"/>
      <c r="K390" s="3"/>
      <c r="L390" s="3"/>
      <c r="M390" s="18"/>
      <c r="N390" s="18"/>
      <c r="O390" s="18"/>
      <c r="P390" s="111"/>
      <c r="Q390" s="18"/>
      <c r="R390" s="18"/>
      <c r="S390" s="3"/>
      <c r="T390" s="3"/>
      <c r="U390" s="3"/>
      <c r="V390" s="3"/>
      <c r="W390" s="3"/>
      <c r="X390" s="3"/>
      <c r="Y390" s="3"/>
      <c r="Z390" s="3"/>
      <c r="AA390" s="3"/>
      <c r="AB390" s="3"/>
      <c r="AC390" s="31">
        <f t="shared" si="66"/>
        <v>0</v>
      </c>
      <c r="AD390" s="31">
        <f t="shared" si="67"/>
        <v>0</v>
      </c>
      <c r="AE390" s="31">
        <f t="shared" si="68"/>
        <v>0</v>
      </c>
      <c r="AF390" s="31">
        <f t="shared" si="69"/>
        <v>0</v>
      </c>
      <c r="AG390" s="31">
        <f t="shared" si="70"/>
        <v>0</v>
      </c>
      <c r="AH390" s="31">
        <f t="shared" si="71"/>
        <v>0</v>
      </c>
      <c r="AI390" s="31">
        <f t="shared" si="72"/>
        <v>0</v>
      </c>
      <c r="AJ390" s="31">
        <f t="shared" si="73"/>
        <v>0</v>
      </c>
      <c r="AK390" s="31">
        <f t="shared" si="74"/>
        <v>0</v>
      </c>
      <c r="AL390" s="31">
        <f t="shared" si="75"/>
        <v>0</v>
      </c>
    </row>
    <row r="391" spans="1:38" ht="18.75" customHeight="1" x14ac:dyDescent="0.25">
      <c r="A391" s="13">
        <v>737</v>
      </c>
      <c r="B391" s="5" t="s">
        <v>589</v>
      </c>
      <c r="C391" s="14">
        <v>1702</v>
      </c>
      <c r="D391" s="14"/>
      <c r="E391" s="3"/>
      <c r="F391" s="3"/>
      <c r="G391" s="3"/>
      <c r="H391" s="32"/>
      <c r="I391" s="33"/>
      <c r="K391" s="3"/>
      <c r="L391" s="3"/>
      <c r="M391" s="18"/>
      <c r="N391" s="18"/>
      <c r="O391" s="18"/>
      <c r="P391" s="111"/>
      <c r="Q391" s="18"/>
      <c r="R391" s="18"/>
      <c r="S391" s="3"/>
      <c r="T391" s="3"/>
      <c r="U391" s="3"/>
      <c r="V391" s="3"/>
      <c r="W391" s="3"/>
      <c r="X391" s="3"/>
      <c r="Y391" s="3"/>
      <c r="Z391" s="3"/>
      <c r="AA391" s="3"/>
      <c r="AB391" s="3"/>
      <c r="AC391" s="31">
        <f t="shared" si="66"/>
        <v>0</v>
      </c>
      <c r="AD391" s="31">
        <f t="shared" si="67"/>
        <v>0</v>
      </c>
      <c r="AE391" s="31">
        <f t="shared" si="68"/>
        <v>0</v>
      </c>
      <c r="AF391" s="31">
        <f t="shared" si="69"/>
        <v>0</v>
      </c>
      <c r="AG391" s="31">
        <f t="shared" si="70"/>
        <v>0</v>
      </c>
      <c r="AH391" s="31">
        <f t="shared" si="71"/>
        <v>0</v>
      </c>
      <c r="AI391" s="31">
        <f t="shared" si="72"/>
        <v>0</v>
      </c>
      <c r="AJ391" s="31">
        <f t="shared" si="73"/>
        <v>0</v>
      </c>
      <c r="AK391" s="31">
        <f t="shared" si="74"/>
        <v>0</v>
      </c>
      <c r="AL391" s="31">
        <f t="shared" si="75"/>
        <v>0</v>
      </c>
    </row>
    <row r="392" spans="1:38" ht="18.75" customHeight="1" x14ac:dyDescent="0.25">
      <c r="A392" s="13">
        <v>738</v>
      </c>
      <c r="B392" s="5" t="s">
        <v>590</v>
      </c>
      <c r="C392" s="14">
        <v>1458</v>
      </c>
      <c r="D392" s="14"/>
      <c r="E392" s="3"/>
      <c r="F392" s="3"/>
      <c r="G392" s="3"/>
      <c r="H392" s="32"/>
      <c r="I392" s="33"/>
      <c r="K392" s="3"/>
      <c r="L392" s="3"/>
      <c r="M392" s="18"/>
      <c r="N392" s="18"/>
      <c r="O392" s="18"/>
      <c r="P392" s="111"/>
      <c r="Q392" s="18"/>
      <c r="R392" s="18"/>
      <c r="S392" s="3"/>
      <c r="T392" s="3"/>
      <c r="U392" s="3"/>
      <c r="V392" s="3"/>
      <c r="W392" s="3"/>
      <c r="X392" s="3"/>
      <c r="Y392" s="3"/>
      <c r="Z392" s="3"/>
      <c r="AA392" s="3"/>
      <c r="AB392" s="3"/>
      <c r="AC392" s="31">
        <f t="shared" si="66"/>
        <v>0</v>
      </c>
      <c r="AD392" s="31">
        <f t="shared" si="67"/>
        <v>0</v>
      </c>
      <c r="AE392" s="31">
        <f t="shared" si="68"/>
        <v>0</v>
      </c>
      <c r="AF392" s="31">
        <f t="shared" si="69"/>
        <v>0</v>
      </c>
      <c r="AG392" s="31">
        <f t="shared" si="70"/>
        <v>0</v>
      </c>
      <c r="AH392" s="31">
        <f t="shared" si="71"/>
        <v>0</v>
      </c>
      <c r="AI392" s="31">
        <f t="shared" si="72"/>
        <v>0</v>
      </c>
      <c r="AJ392" s="31">
        <f t="shared" si="73"/>
        <v>0</v>
      </c>
      <c r="AK392" s="31">
        <f t="shared" si="74"/>
        <v>0</v>
      </c>
      <c r="AL392" s="31">
        <f t="shared" si="75"/>
        <v>0</v>
      </c>
    </row>
    <row r="393" spans="1:38" ht="18.75" customHeight="1" x14ac:dyDescent="0.25">
      <c r="A393" s="17">
        <v>1087</v>
      </c>
      <c r="B393" s="3" t="s">
        <v>816</v>
      </c>
      <c r="C393" s="16">
        <v>3200</v>
      </c>
      <c r="D393" s="16"/>
      <c r="E393" s="3"/>
      <c r="F393" s="3"/>
      <c r="G393" s="3"/>
      <c r="H393" s="32"/>
      <c r="I393" s="33"/>
      <c r="K393" s="3"/>
      <c r="L393" s="3"/>
      <c r="M393" s="18"/>
      <c r="N393" s="18"/>
      <c r="O393" s="18"/>
      <c r="P393" s="111"/>
      <c r="Q393" s="18"/>
      <c r="R393" s="18"/>
      <c r="S393" s="3"/>
      <c r="T393" s="3"/>
      <c r="U393" s="3"/>
      <c r="V393" s="3"/>
      <c r="W393" s="3"/>
      <c r="X393" s="3"/>
      <c r="Y393" s="3"/>
      <c r="Z393" s="3"/>
      <c r="AA393" s="3"/>
      <c r="AB393" s="3"/>
      <c r="AC393" s="31">
        <f t="shared" si="66"/>
        <v>0</v>
      </c>
      <c r="AD393" s="31">
        <f t="shared" si="67"/>
        <v>0</v>
      </c>
      <c r="AE393" s="31">
        <f t="shared" si="68"/>
        <v>0</v>
      </c>
      <c r="AF393" s="31">
        <f t="shared" si="69"/>
        <v>0</v>
      </c>
      <c r="AG393" s="31">
        <f t="shared" si="70"/>
        <v>0</v>
      </c>
      <c r="AH393" s="31">
        <f t="shared" si="71"/>
        <v>0</v>
      </c>
      <c r="AI393" s="31">
        <f t="shared" si="72"/>
        <v>0</v>
      </c>
      <c r="AJ393" s="31">
        <f t="shared" si="73"/>
        <v>0</v>
      </c>
      <c r="AK393" s="31">
        <f t="shared" si="74"/>
        <v>0</v>
      </c>
      <c r="AL393" s="31">
        <f t="shared" si="75"/>
        <v>0</v>
      </c>
    </row>
    <row r="394" spans="1:38" ht="18.75" customHeight="1" x14ac:dyDescent="0.25">
      <c r="A394" s="17">
        <v>119</v>
      </c>
      <c r="B394" s="3" t="s">
        <v>354</v>
      </c>
      <c r="C394" s="16">
        <v>3488</v>
      </c>
      <c r="D394" s="16"/>
      <c r="E394" s="3"/>
      <c r="F394" s="3"/>
      <c r="G394" s="3"/>
      <c r="H394" s="32"/>
      <c r="I394" s="33"/>
      <c r="K394" s="3"/>
      <c r="L394" s="3"/>
      <c r="M394" s="18"/>
      <c r="N394" s="18"/>
      <c r="O394" s="18"/>
      <c r="P394" s="111"/>
      <c r="Q394" s="18"/>
      <c r="R394" s="18"/>
      <c r="S394" s="3"/>
      <c r="T394" s="3"/>
      <c r="U394" s="3"/>
      <c r="V394" s="3"/>
      <c r="W394" s="3"/>
      <c r="X394" s="3"/>
      <c r="Y394" s="3"/>
      <c r="Z394" s="3"/>
      <c r="AA394" s="3"/>
      <c r="AB394" s="3"/>
      <c r="AC394" s="31">
        <f t="shared" si="66"/>
        <v>0</v>
      </c>
      <c r="AD394" s="31">
        <f t="shared" si="67"/>
        <v>0</v>
      </c>
      <c r="AE394" s="31">
        <f t="shared" si="68"/>
        <v>0</v>
      </c>
      <c r="AF394" s="31">
        <f t="shared" si="69"/>
        <v>0</v>
      </c>
      <c r="AG394" s="31">
        <f t="shared" si="70"/>
        <v>0</v>
      </c>
      <c r="AH394" s="31">
        <f t="shared" si="71"/>
        <v>0</v>
      </c>
      <c r="AI394" s="31">
        <f t="shared" si="72"/>
        <v>0</v>
      </c>
      <c r="AJ394" s="31">
        <f t="shared" si="73"/>
        <v>0</v>
      </c>
      <c r="AK394" s="31">
        <f t="shared" si="74"/>
        <v>0</v>
      </c>
      <c r="AL394" s="31">
        <f t="shared" si="75"/>
        <v>0</v>
      </c>
    </row>
    <row r="395" spans="1:38" ht="18.75" customHeight="1" x14ac:dyDescent="0.25">
      <c r="A395" s="13">
        <v>531</v>
      </c>
      <c r="B395" s="5" t="s">
        <v>521</v>
      </c>
      <c r="C395" s="14">
        <v>11333</v>
      </c>
      <c r="D395" s="14"/>
      <c r="E395" s="2"/>
      <c r="F395" s="2"/>
      <c r="G395" s="2"/>
      <c r="H395" s="35"/>
      <c r="I395" s="36"/>
      <c r="J395" s="37"/>
      <c r="K395" s="2"/>
      <c r="L395" s="2"/>
      <c r="M395" s="38"/>
      <c r="N395" s="38"/>
      <c r="O395" s="38"/>
      <c r="P395" s="39"/>
      <c r="Q395" s="38"/>
      <c r="R395" s="38"/>
      <c r="S395" s="2"/>
      <c r="T395" s="2"/>
      <c r="U395" s="2"/>
      <c r="V395" s="2"/>
      <c r="W395" s="2"/>
      <c r="X395" s="2"/>
      <c r="Y395" s="2"/>
      <c r="Z395" s="2"/>
      <c r="AA395" s="2"/>
      <c r="AB395" s="2"/>
      <c r="AC395" s="31">
        <f t="shared" si="66"/>
        <v>0</v>
      </c>
      <c r="AD395" s="31">
        <f t="shared" si="67"/>
        <v>0</v>
      </c>
      <c r="AE395" s="31">
        <f t="shared" si="68"/>
        <v>0</v>
      </c>
      <c r="AF395" s="31">
        <f t="shared" si="69"/>
        <v>0</v>
      </c>
      <c r="AG395" s="31">
        <f t="shared" si="70"/>
        <v>0</v>
      </c>
      <c r="AH395" s="31">
        <f t="shared" si="71"/>
        <v>0</v>
      </c>
      <c r="AI395" s="31">
        <f t="shared" si="72"/>
        <v>0</v>
      </c>
      <c r="AJ395" s="31">
        <f t="shared" si="73"/>
        <v>0</v>
      </c>
      <c r="AK395" s="31">
        <f t="shared" si="74"/>
        <v>0</v>
      </c>
      <c r="AL395" s="31">
        <f t="shared" si="75"/>
        <v>0</v>
      </c>
    </row>
    <row r="396" spans="1:38" ht="18.75" customHeight="1" x14ac:dyDescent="0.25">
      <c r="A396" s="13">
        <v>541</v>
      </c>
      <c r="B396" s="5" t="s">
        <v>524</v>
      </c>
      <c r="C396" s="14">
        <v>20121</v>
      </c>
      <c r="D396" s="14"/>
      <c r="E396" s="2"/>
      <c r="F396" s="2"/>
      <c r="G396" s="2"/>
      <c r="H396" s="35"/>
      <c r="I396" s="36"/>
      <c r="J396" s="37"/>
      <c r="K396" s="2"/>
      <c r="L396" s="2"/>
      <c r="M396" s="38"/>
      <c r="N396" s="38"/>
      <c r="O396" s="38"/>
      <c r="P396" s="39"/>
      <c r="Q396" s="38"/>
      <c r="R396" s="38"/>
      <c r="S396" s="2"/>
      <c r="T396" s="2"/>
      <c r="U396" s="2"/>
      <c r="V396" s="2"/>
      <c r="W396" s="2"/>
      <c r="X396" s="2"/>
      <c r="Y396" s="2"/>
      <c r="Z396" s="2"/>
      <c r="AA396" s="2"/>
      <c r="AB396" s="2"/>
      <c r="AC396" s="31">
        <f t="shared" si="66"/>
        <v>0</v>
      </c>
      <c r="AD396" s="31">
        <f t="shared" si="67"/>
        <v>0</v>
      </c>
      <c r="AE396" s="31">
        <f t="shared" si="68"/>
        <v>0</v>
      </c>
      <c r="AF396" s="31">
        <f t="shared" si="69"/>
        <v>0</v>
      </c>
      <c r="AG396" s="31">
        <f t="shared" si="70"/>
        <v>0</v>
      </c>
      <c r="AH396" s="31">
        <f t="shared" si="71"/>
        <v>0</v>
      </c>
      <c r="AI396" s="31">
        <f t="shared" si="72"/>
        <v>0</v>
      </c>
      <c r="AJ396" s="31">
        <f t="shared" si="73"/>
        <v>0</v>
      </c>
      <c r="AK396" s="31">
        <f t="shared" si="74"/>
        <v>0</v>
      </c>
      <c r="AL396" s="31">
        <f t="shared" si="75"/>
        <v>0</v>
      </c>
    </row>
    <row r="397" spans="1:38" ht="18.75" customHeight="1" x14ac:dyDescent="0.25">
      <c r="A397" s="13">
        <v>509</v>
      </c>
      <c r="B397" s="5" t="s">
        <v>513</v>
      </c>
      <c r="C397" s="14">
        <v>2289</v>
      </c>
      <c r="D397" s="14"/>
      <c r="E397" s="2"/>
      <c r="F397" s="2"/>
      <c r="G397" s="2"/>
      <c r="H397" s="35"/>
      <c r="I397" s="36"/>
      <c r="J397" s="37"/>
      <c r="K397" s="2"/>
      <c r="L397" s="2"/>
      <c r="M397" s="38"/>
      <c r="N397" s="38"/>
      <c r="O397" s="38"/>
      <c r="P397" s="39"/>
      <c r="Q397" s="38"/>
      <c r="R397" s="38"/>
      <c r="S397" s="2"/>
      <c r="T397" s="2"/>
      <c r="U397" s="2"/>
      <c r="V397" s="2"/>
      <c r="W397" s="2"/>
      <c r="X397" s="2"/>
      <c r="Y397" s="2"/>
      <c r="Z397" s="2"/>
      <c r="AA397" s="2"/>
      <c r="AB397" s="2"/>
      <c r="AC397" s="31">
        <f t="shared" si="66"/>
        <v>0</v>
      </c>
      <c r="AD397" s="31">
        <f t="shared" si="67"/>
        <v>0</v>
      </c>
      <c r="AE397" s="31">
        <f t="shared" si="68"/>
        <v>0</v>
      </c>
      <c r="AF397" s="31">
        <f t="shared" si="69"/>
        <v>0</v>
      </c>
      <c r="AG397" s="31">
        <f t="shared" si="70"/>
        <v>0</v>
      </c>
      <c r="AH397" s="31">
        <f t="shared" si="71"/>
        <v>0</v>
      </c>
      <c r="AI397" s="31">
        <f t="shared" si="72"/>
        <v>0</v>
      </c>
      <c r="AJ397" s="31">
        <f t="shared" si="73"/>
        <v>0</v>
      </c>
      <c r="AK397" s="31">
        <f t="shared" si="74"/>
        <v>0</v>
      </c>
      <c r="AL397" s="31">
        <f t="shared" si="75"/>
        <v>0</v>
      </c>
    </row>
    <row r="398" spans="1:38" ht="18.75" customHeight="1" x14ac:dyDescent="0.25">
      <c r="A398" s="13">
        <v>519</v>
      </c>
      <c r="B398" s="5" t="s">
        <v>516</v>
      </c>
      <c r="C398" s="14">
        <v>848</v>
      </c>
      <c r="D398" s="14"/>
      <c r="E398" s="2"/>
      <c r="F398" s="2"/>
      <c r="G398" s="2"/>
      <c r="H398" s="35"/>
      <c r="I398" s="36"/>
      <c r="J398" s="37"/>
      <c r="K398" s="2"/>
      <c r="L398" s="2"/>
      <c r="M398" s="38"/>
      <c r="N398" s="38"/>
      <c r="O398" s="38"/>
      <c r="P398" s="39"/>
      <c r="Q398" s="38"/>
      <c r="R398" s="38"/>
      <c r="S398" s="2"/>
      <c r="T398" s="2"/>
      <c r="U398" s="2"/>
      <c r="V398" s="2"/>
      <c r="W398" s="2"/>
      <c r="X398" s="2"/>
      <c r="Y398" s="2"/>
      <c r="Z398" s="2"/>
      <c r="AA398" s="2"/>
      <c r="AB398" s="2"/>
      <c r="AC398" s="31">
        <f t="shared" si="66"/>
        <v>0</v>
      </c>
      <c r="AD398" s="31">
        <f t="shared" si="67"/>
        <v>0</v>
      </c>
      <c r="AE398" s="31">
        <f t="shared" si="68"/>
        <v>0</v>
      </c>
      <c r="AF398" s="31">
        <f t="shared" si="69"/>
        <v>0</v>
      </c>
      <c r="AG398" s="31">
        <f t="shared" si="70"/>
        <v>0</v>
      </c>
      <c r="AH398" s="31">
        <f t="shared" si="71"/>
        <v>0</v>
      </c>
      <c r="AI398" s="31">
        <f t="shared" si="72"/>
        <v>0</v>
      </c>
      <c r="AJ398" s="31">
        <f t="shared" si="73"/>
        <v>0</v>
      </c>
      <c r="AK398" s="31">
        <f t="shared" si="74"/>
        <v>0</v>
      </c>
      <c r="AL398" s="31">
        <f t="shared" si="75"/>
        <v>0</v>
      </c>
    </row>
    <row r="399" spans="1:38" ht="18.75" customHeight="1" x14ac:dyDescent="0.25">
      <c r="A399" s="17">
        <v>279</v>
      </c>
      <c r="B399" s="3" t="s">
        <v>434</v>
      </c>
      <c r="C399" s="16">
        <v>6110</v>
      </c>
      <c r="D399" s="16"/>
      <c r="E399" s="3"/>
      <c r="F399" s="3"/>
      <c r="G399" s="3"/>
      <c r="H399" s="32"/>
      <c r="I399" s="33"/>
      <c r="K399" s="3"/>
      <c r="L399" s="3"/>
      <c r="M399" s="18"/>
      <c r="N399" s="18"/>
      <c r="O399" s="18"/>
      <c r="P399" s="111"/>
      <c r="Q399" s="18"/>
      <c r="R399" s="18"/>
      <c r="S399" s="3"/>
      <c r="T399" s="3"/>
      <c r="U399" s="3"/>
      <c r="V399" s="3"/>
      <c r="W399" s="3"/>
      <c r="X399" s="3"/>
      <c r="Y399" s="3"/>
      <c r="Z399" s="3"/>
      <c r="AA399" s="3"/>
      <c r="AB399" s="3"/>
      <c r="AC399" s="31">
        <f t="shared" si="66"/>
        <v>0</v>
      </c>
      <c r="AD399" s="31">
        <f t="shared" si="67"/>
        <v>0</v>
      </c>
      <c r="AE399" s="31">
        <f t="shared" si="68"/>
        <v>0</v>
      </c>
      <c r="AF399" s="31">
        <f t="shared" si="69"/>
        <v>0</v>
      </c>
      <c r="AG399" s="31">
        <f t="shared" si="70"/>
        <v>0</v>
      </c>
      <c r="AH399" s="31">
        <f t="shared" si="71"/>
        <v>0</v>
      </c>
      <c r="AI399" s="31">
        <f t="shared" si="72"/>
        <v>0</v>
      </c>
      <c r="AJ399" s="31">
        <f t="shared" si="73"/>
        <v>0</v>
      </c>
      <c r="AK399" s="31">
        <f t="shared" si="74"/>
        <v>0</v>
      </c>
      <c r="AL399" s="31">
        <f t="shared" si="75"/>
        <v>0</v>
      </c>
    </row>
    <row r="400" spans="1:38" ht="18.75" customHeight="1" x14ac:dyDescent="0.25">
      <c r="A400" s="13">
        <v>547</v>
      </c>
      <c r="B400" s="5" t="s">
        <v>528</v>
      </c>
      <c r="C400" s="14">
        <v>20125</v>
      </c>
      <c r="D400" s="14"/>
      <c r="E400" s="2"/>
      <c r="F400" s="2"/>
      <c r="G400" s="2"/>
      <c r="H400" s="35"/>
      <c r="I400" s="36"/>
      <c r="J400" s="37"/>
      <c r="K400" s="2"/>
      <c r="L400" s="2"/>
      <c r="M400" s="38"/>
      <c r="N400" s="38"/>
      <c r="O400" s="38"/>
      <c r="P400" s="39"/>
      <c r="Q400" s="38"/>
      <c r="R400" s="38"/>
      <c r="S400" s="2"/>
      <c r="T400" s="2"/>
      <c r="U400" s="2"/>
      <c r="V400" s="2"/>
      <c r="W400" s="2"/>
      <c r="X400" s="2"/>
      <c r="Y400" s="2"/>
      <c r="Z400" s="2"/>
      <c r="AA400" s="2"/>
      <c r="AB400" s="2"/>
      <c r="AC400" s="31">
        <f t="shared" si="66"/>
        <v>0</v>
      </c>
      <c r="AD400" s="31">
        <f t="shared" si="67"/>
        <v>0</v>
      </c>
      <c r="AE400" s="31">
        <f t="shared" si="68"/>
        <v>0</v>
      </c>
      <c r="AF400" s="31">
        <f t="shared" si="69"/>
        <v>0</v>
      </c>
      <c r="AG400" s="31">
        <f t="shared" si="70"/>
        <v>0</v>
      </c>
      <c r="AH400" s="31">
        <f t="shared" si="71"/>
        <v>0</v>
      </c>
      <c r="AI400" s="31">
        <f t="shared" si="72"/>
        <v>0</v>
      </c>
      <c r="AJ400" s="31">
        <f t="shared" si="73"/>
        <v>0</v>
      </c>
      <c r="AK400" s="31">
        <f t="shared" si="74"/>
        <v>0</v>
      </c>
      <c r="AL400" s="31">
        <f t="shared" si="75"/>
        <v>0</v>
      </c>
    </row>
    <row r="401" spans="1:38" ht="18.75" customHeight="1" x14ac:dyDescent="0.25">
      <c r="A401" s="17">
        <v>362</v>
      </c>
      <c r="B401" s="5" t="s">
        <v>487</v>
      </c>
      <c r="C401" s="16">
        <v>3345</v>
      </c>
      <c r="D401" s="16"/>
      <c r="E401" s="3"/>
      <c r="F401" s="3"/>
      <c r="G401" s="3"/>
      <c r="H401" s="32"/>
      <c r="I401" s="33"/>
      <c r="K401" s="3"/>
      <c r="L401" s="3"/>
      <c r="M401" s="18"/>
      <c r="N401" s="18"/>
      <c r="O401" s="18"/>
      <c r="P401" s="111"/>
      <c r="Q401" s="18"/>
      <c r="R401" s="18"/>
      <c r="S401" s="3"/>
      <c r="T401" s="3"/>
      <c r="U401" s="3"/>
      <c r="V401" s="3"/>
      <c r="W401" s="3"/>
      <c r="X401" s="3"/>
      <c r="Y401" s="3"/>
      <c r="Z401" s="3"/>
      <c r="AA401" s="3"/>
      <c r="AB401" s="3"/>
      <c r="AC401" s="31">
        <f t="shared" si="66"/>
        <v>0</v>
      </c>
      <c r="AD401" s="31">
        <f t="shared" si="67"/>
        <v>0</v>
      </c>
      <c r="AE401" s="31">
        <f t="shared" si="68"/>
        <v>0</v>
      </c>
      <c r="AF401" s="31">
        <f t="shared" si="69"/>
        <v>0</v>
      </c>
      <c r="AG401" s="31">
        <f t="shared" si="70"/>
        <v>0</v>
      </c>
      <c r="AH401" s="31">
        <f t="shared" si="71"/>
        <v>0</v>
      </c>
      <c r="AI401" s="31">
        <f t="shared" si="72"/>
        <v>0</v>
      </c>
      <c r="AJ401" s="31">
        <f t="shared" si="73"/>
        <v>0</v>
      </c>
      <c r="AK401" s="31">
        <f t="shared" si="74"/>
        <v>0</v>
      </c>
      <c r="AL401" s="31">
        <f t="shared" si="75"/>
        <v>0</v>
      </c>
    </row>
    <row r="402" spans="1:38" ht="18.75" customHeight="1" x14ac:dyDescent="0.25">
      <c r="A402" s="17">
        <v>229</v>
      </c>
      <c r="B402" s="3" t="s">
        <v>403</v>
      </c>
      <c r="C402" s="16">
        <v>2110</v>
      </c>
      <c r="D402" s="16"/>
      <c r="E402" s="3"/>
      <c r="F402" s="3"/>
      <c r="G402" s="3"/>
      <c r="H402" s="32"/>
      <c r="I402" s="33"/>
      <c r="K402" s="3"/>
      <c r="L402" s="3"/>
      <c r="M402" s="18"/>
      <c r="N402" s="18"/>
      <c r="O402" s="18"/>
      <c r="P402" s="111"/>
      <c r="Q402" s="18"/>
      <c r="R402" s="18"/>
      <c r="S402" s="3"/>
      <c r="T402" s="3"/>
      <c r="U402" s="3"/>
      <c r="V402" s="3"/>
      <c r="W402" s="3"/>
      <c r="X402" s="3"/>
      <c r="Y402" s="3"/>
      <c r="Z402" s="3"/>
      <c r="AA402" s="3"/>
      <c r="AB402" s="3"/>
      <c r="AC402" s="31">
        <f t="shared" si="66"/>
        <v>0</v>
      </c>
      <c r="AD402" s="31">
        <f t="shared" si="67"/>
        <v>0</v>
      </c>
      <c r="AE402" s="31">
        <f t="shared" si="68"/>
        <v>0</v>
      </c>
      <c r="AF402" s="31">
        <f t="shared" si="69"/>
        <v>0</v>
      </c>
      <c r="AG402" s="31">
        <f t="shared" si="70"/>
        <v>0</v>
      </c>
      <c r="AH402" s="31">
        <f t="shared" si="71"/>
        <v>0</v>
      </c>
      <c r="AI402" s="31">
        <f t="shared" si="72"/>
        <v>0</v>
      </c>
      <c r="AJ402" s="31">
        <f t="shared" si="73"/>
        <v>0</v>
      </c>
      <c r="AK402" s="31">
        <f t="shared" si="74"/>
        <v>0</v>
      </c>
      <c r="AL402" s="31">
        <f t="shared" si="75"/>
        <v>0</v>
      </c>
    </row>
    <row r="403" spans="1:38" ht="18.75" customHeight="1" x14ac:dyDescent="0.25">
      <c r="A403" s="17">
        <v>263</v>
      </c>
      <c r="B403" s="3" t="s">
        <v>426</v>
      </c>
      <c r="C403" s="16">
        <v>2417</v>
      </c>
      <c r="D403" s="16"/>
      <c r="E403" s="3"/>
      <c r="F403" s="3"/>
      <c r="G403" s="3"/>
      <c r="H403" s="32"/>
      <c r="I403" s="33"/>
      <c r="K403" s="3"/>
      <c r="L403" s="3"/>
      <c r="M403" s="18"/>
      <c r="N403" s="18"/>
      <c r="O403" s="18"/>
      <c r="P403" s="111"/>
      <c r="Q403" s="18"/>
      <c r="R403" s="18"/>
      <c r="S403" s="3"/>
      <c r="T403" s="3"/>
      <c r="U403" s="3"/>
      <c r="V403" s="3"/>
      <c r="W403" s="3"/>
      <c r="X403" s="3"/>
      <c r="Y403" s="3"/>
      <c r="Z403" s="3"/>
      <c r="AA403" s="3"/>
      <c r="AB403" s="3"/>
      <c r="AC403" s="31">
        <f t="shared" si="66"/>
        <v>0</v>
      </c>
      <c r="AD403" s="31">
        <f t="shared" si="67"/>
        <v>0</v>
      </c>
      <c r="AE403" s="31">
        <f t="shared" si="68"/>
        <v>0</v>
      </c>
      <c r="AF403" s="31">
        <f t="shared" si="69"/>
        <v>0</v>
      </c>
      <c r="AG403" s="31">
        <f t="shared" si="70"/>
        <v>0</v>
      </c>
      <c r="AH403" s="31">
        <f t="shared" si="71"/>
        <v>0</v>
      </c>
      <c r="AI403" s="31">
        <f t="shared" si="72"/>
        <v>0</v>
      </c>
      <c r="AJ403" s="31">
        <f t="shared" si="73"/>
        <v>0</v>
      </c>
      <c r="AK403" s="31">
        <f t="shared" si="74"/>
        <v>0</v>
      </c>
      <c r="AL403" s="31">
        <f t="shared" si="75"/>
        <v>0</v>
      </c>
    </row>
    <row r="404" spans="1:38" ht="18.75" customHeight="1" x14ac:dyDescent="0.25">
      <c r="A404" s="17">
        <v>226</v>
      </c>
      <c r="B404" s="3" t="s">
        <v>401</v>
      </c>
      <c r="C404" s="16">
        <v>1874</v>
      </c>
      <c r="D404" s="16"/>
      <c r="E404" s="3"/>
      <c r="F404" s="3"/>
      <c r="G404" s="3"/>
      <c r="H404" s="32"/>
      <c r="I404" s="33"/>
      <c r="K404" s="3"/>
      <c r="L404" s="3"/>
      <c r="M404" s="18"/>
      <c r="N404" s="18"/>
      <c r="O404" s="18"/>
      <c r="P404" s="111"/>
      <c r="Q404" s="18"/>
      <c r="R404" s="18"/>
      <c r="S404" s="3"/>
      <c r="T404" s="3"/>
      <c r="U404" s="3"/>
      <c r="V404" s="3"/>
      <c r="W404" s="3"/>
      <c r="X404" s="3"/>
      <c r="Y404" s="3"/>
      <c r="Z404" s="3"/>
      <c r="AA404" s="3"/>
      <c r="AB404" s="3"/>
      <c r="AC404" s="31">
        <f t="shared" si="66"/>
        <v>0</v>
      </c>
      <c r="AD404" s="31">
        <f t="shared" si="67"/>
        <v>0</v>
      </c>
      <c r="AE404" s="31">
        <f t="shared" si="68"/>
        <v>0</v>
      </c>
      <c r="AF404" s="31">
        <f t="shared" si="69"/>
        <v>0</v>
      </c>
      <c r="AG404" s="31">
        <f t="shared" si="70"/>
        <v>0</v>
      </c>
      <c r="AH404" s="31">
        <f t="shared" si="71"/>
        <v>0</v>
      </c>
      <c r="AI404" s="31">
        <f t="shared" si="72"/>
        <v>0</v>
      </c>
      <c r="AJ404" s="31">
        <f t="shared" si="73"/>
        <v>0</v>
      </c>
      <c r="AK404" s="31">
        <f t="shared" si="74"/>
        <v>0</v>
      </c>
      <c r="AL404" s="31">
        <f t="shared" si="75"/>
        <v>0</v>
      </c>
    </row>
    <row r="405" spans="1:38" ht="18.75" customHeight="1" x14ac:dyDescent="0.25">
      <c r="A405" s="13">
        <v>566</v>
      </c>
      <c r="B405" s="5" t="s">
        <v>536</v>
      </c>
      <c r="C405" s="14">
        <v>1060</v>
      </c>
      <c r="D405" s="14"/>
      <c r="E405" s="3"/>
      <c r="F405" s="3"/>
      <c r="G405" s="3"/>
      <c r="H405" s="32"/>
      <c r="I405" s="33"/>
      <c r="K405" s="3"/>
      <c r="L405" s="3"/>
      <c r="M405" s="18"/>
      <c r="N405" s="18"/>
      <c r="O405" s="18"/>
      <c r="P405" s="111"/>
      <c r="Q405" s="18"/>
      <c r="R405" s="18"/>
      <c r="S405" s="3"/>
      <c r="T405" s="3"/>
      <c r="U405" s="3"/>
      <c r="V405" s="3"/>
      <c r="W405" s="3"/>
      <c r="X405" s="3"/>
      <c r="Y405" s="3"/>
      <c r="Z405" s="3"/>
      <c r="AA405" s="3"/>
      <c r="AB405" s="3"/>
      <c r="AC405" s="31">
        <f t="shared" si="66"/>
        <v>0</v>
      </c>
      <c r="AD405" s="31">
        <f t="shared" si="67"/>
        <v>0</v>
      </c>
      <c r="AE405" s="31">
        <f t="shared" si="68"/>
        <v>0</v>
      </c>
      <c r="AF405" s="31">
        <f t="shared" si="69"/>
        <v>0</v>
      </c>
      <c r="AG405" s="31">
        <f t="shared" si="70"/>
        <v>0</v>
      </c>
      <c r="AH405" s="31">
        <f t="shared" si="71"/>
        <v>0</v>
      </c>
      <c r="AI405" s="31">
        <f t="shared" si="72"/>
        <v>0</v>
      </c>
      <c r="AJ405" s="31">
        <f t="shared" si="73"/>
        <v>0</v>
      </c>
      <c r="AK405" s="31">
        <f t="shared" si="74"/>
        <v>0</v>
      </c>
      <c r="AL405" s="31">
        <f t="shared" si="75"/>
        <v>0</v>
      </c>
    </row>
    <row r="406" spans="1:38" ht="18.75" customHeight="1" x14ac:dyDescent="0.25">
      <c r="A406" s="13">
        <v>545</v>
      </c>
      <c r="B406" s="5" t="s">
        <v>527</v>
      </c>
      <c r="C406" s="14">
        <v>986</v>
      </c>
      <c r="D406" s="14"/>
      <c r="E406" s="2"/>
      <c r="F406" s="2"/>
      <c r="G406" s="2"/>
      <c r="H406" s="35"/>
      <c r="I406" s="36"/>
      <c r="J406" s="37"/>
      <c r="K406" s="2"/>
      <c r="L406" s="2"/>
      <c r="M406" s="38"/>
      <c r="N406" s="38"/>
      <c r="O406" s="38"/>
      <c r="P406" s="39"/>
      <c r="Q406" s="38"/>
      <c r="R406" s="38"/>
      <c r="S406" s="2"/>
      <c r="T406" s="2"/>
      <c r="U406" s="2"/>
      <c r="V406" s="2"/>
      <c r="W406" s="2"/>
      <c r="X406" s="2"/>
      <c r="Y406" s="2"/>
      <c r="Z406" s="2"/>
      <c r="AA406" s="2"/>
      <c r="AB406" s="2"/>
      <c r="AC406" s="31">
        <f t="shared" si="66"/>
        <v>0</v>
      </c>
      <c r="AD406" s="31">
        <f t="shared" si="67"/>
        <v>0</v>
      </c>
      <c r="AE406" s="31">
        <f t="shared" si="68"/>
        <v>0</v>
      </c>
      <c r="AF406" s="31">
        <f t="shared" si="69"/>
        <v>0</v>
      </c>
      <c r="AG406" s="31">
        <f t="shared" si="70"/>
        <v>0</v>
      </c>
      <c r="AH406" s="31">
        <f t="shared" si="71"/>
        <v>0</v>
      </c>
      <c r="AI406" s="31">
        <f t="shared" si="72"/>
        <v>0</v>
      </c>
      <c r="AJ406" s="31">
        <f t="shared" si="73"/>
        <v>0</v>
      </c>
      <c r="AK406" s="31">
        <f t="shared" si="74"/>
        <v>0</v>
      </c>
      <c r="AL406" s="31">
        <f t="shared" si="75"/>
        <v>0</v>
      </c>
    </row>
    <row r="407" spans="1:38" ht="18.75" customHeight="1" x14ac:dyDescent="0.25">
      <c r="A407" s="13">
        <v>516</v>
      </c>
      <c r="B407" s="5" t="s">
        <v>515</v>
      </c>
      <c r="C407" s="14">
        <v>986</v>
      </c>
      <c r="D407" s="14"/>
      <c r="E407" s="2"/>
      <c r="F407" s="2"/>
      <c r="G407" s="2"/>
      <c r="H407" s="35"/>
      <c r="I407" s="36"/>
      <c r="J407" s="37"/>
      <c r="K407" s="2"/>
      <c r="L407" s="2"/>
      <c r="M407" s="38"/>
      <c r="N407" s="38"/>
      <c r="O407" s="38"/>
      <c r="P407" s="39"/>
      <c r="Q407" s="38"/>
      <c r="R407" s="38"/>
      <c r="S407" s="2"/>
      <c r="T407" s="2"/>
      <c r="U407" s="2"/>
      <c r="V407" s="2"/>
      <c r="W407" s="2"/>
      <c r="X407" s="2"/>
      <c r="Y407" s="2"/>
      <c r="Z407" s="2"/>
      <c r="AA407" s="2"/>
      <c r="AB407" s="2"/>
      <c r="AC407" s="31">
        <f t="shared" si="66"/>
        <v>0</v>
      </c>
      <c r="AD407" s="31">
        <f t="shared" si="67"/>
        <v>0</v>
      </c>
      <c r="AE407" s="31">
        <f t="shared" si="68"/>
        <v>0</v>
      </c>
      <c r="AF407" s="31">
        <f t="shared" si="69"/>
        <v>0</v>
      </c>
      <c r="AG407" s="31">
        <f t="shared" si="70"/>
        <v>0</v>
      </c>
      <c r="AH407" s="31">
        <f t="shared" si="71"/>
        <v>0</v>
      </c>
      <c r="AI407" s="31">
        <f t="shared" si="72"/>
        <v>0</v>
      </c>
      <c r="AJ407" s="31">
        <f t="shared" si="73"/>
        <v>0</v>
      </c>
      <c r="AK407" s="31">
        <f t="shared" si="74"/>
        <v>0</v>
      </c>
      <c r="AL407" s="31">
        <f t="shared" si="75"/>
        <v>0</v>
      </c>
    </row>
    <row r="408" spans="1:38" ht="18.75" customHeight="1" x14ac:dyDescent="0.25">
      <c r="A408" s="17">
        <v>129</v>
      </c>
      <c r="B408" s="3" t="s">
        <v>358</v>
      </c>
      <c r="C408" s="16">
        <v>2483</v>
      </c>
      <c r="D408" s="16"/>
      <c r="E408" s="3"/>
      <c r="F408" s="3"/>
      <c r="G408" s="3"/>
      <c r="H408" s="32"/>
      <c r="I408" s="33"/>
      <c r="K408" s="3"/>
      <c r="L408" s="3"/>
      <c r="M408" s="18"/>
      <c r="N408" s="18"/>
      <c r="O408" s="18"/>
      <c r="P408" s="111"/>
      <c r="Q408" s="18"/>
      <c r="R408" s="18"/>
      <c r="S408" s="3"/>
      <c r="T408" s="3"/>
      <c r="U408" s="3"/>
      <c r="V408" s="3"/>
      <c r="W408" s="3"/>
      <c r="X408" s="3"/>
      <c r="Y408" s="3"/>
      <c r="Z408" s="3"/>
      <c r="AA408" s="3"/>
      <c r="AB408" s="3"/>
      <c r="AC408" s="31">
        <f t="shared" si="66"/>
        <v>0</v>
      </c>
      <c r="AD408" s="31">
        <f t="shared" si="67"/>
        <v>0</v>
      </c>
      <c r="AE408" s="31">
        <f t="shared" si="68"/>
        <v>0</v>
      </c>
      <c r="AF408" s="31">
        <f t="shared" si="69"/>
        <v>0</v>
      </c>
      <c r="AG408" s="31">
        <f t="shared" si="70"/>
        <v>0</v>
      </c>
      <c r="AH408" s="31">
        <f t="shared" si="71"/>
        <v>0</v>
      </c>
      <c r="AI408" s="31">
        <f t="shared" si="72"/>
        <v>0</v>
      </c>
      <c r="AJ408" s="31">
        <f t="shared" si="73"/>
        <v>0</v>
      </c>
      <c r="AK408" s="31">
        <f t="shared" si="74"/>
        <v>0</v>
      </c>
      <c r="AL408" s="31">
        <f t="shared" si="75"/>
        <v>0</v>
      </c>
    </row>
    <row r="409" spans="1:38" ht="18.75" customHeight="1" x14ac:dyDescent="0.25">
      <c r="A409" s="17">
        <v>214</v>
      </c>
      <c r="B409" s="3" t="s">
        <v>397</v>
      </c>
      <c r="C409" s="16">
        <v>5178</v>
      </c>
      <c r="D409" s="16"/>
      <c r="E409" s="3"/>
      <c r="F409" s="3"/>
      <c r="G409" s="3"/>
      <c r="H409" s="32"/>
      <c r="I409" s="33"/>
      <c r="K409" s="3"/>
      <c r="L409" s="3"/>
      <c r="M409" s="18"/>
      <c r="N409" s="18"/>
      <c r="O409" s="18"/>
      <c r="P409" s="111"/>
      <c r="Q409" s="18"/>
      <c r="R409" s="18"/>
      <c r="S409" s="3"/>
      <c r="T409" s="3"/>
      <c r="U409" s="3"/>
      <c r="V409" s="3"/>
      <c r="W409" s="3"/>
      <c r="X409" s="3"/>
      <c r="Y409" s="3"/>
      <c r="Z409" s="3"/>
      <c r="AA409" s="3"/>
      <c r="AB409" s="3"/>
      <c r="AC409" s="31">
        <f t="shared" si="66"/>
        <v>0</v>
      </c>
      <c r="AD409" s="31">
        <f t="shared" si="67"/>
        <v>0</v>
      </c>
      <c r="AE409" s="31">
        <f t="shared" si="68"/>
        <v>0</v>
      </c>
      <c r="AF409" s="31">
        <f t="shared" si="69"/>
        <v>0</v>
      </c>
      <c r="AG409" s="31">
        <f t="shared" si="70"/>
        <v>0</v>
      </c>
      <c r="AH409" s="31">
        <f t="shared" si="71"/>
        <v>0</v>
      </c>
      <c r="AI409" s="31">
        <f t="shared" si="72"/>
        <v>0</v>
      </c>
      <c r="AJ409" s="31">
        <f t="shared" si="73"/>
        <v>0</v>
      </c>
      <c r="AK409" s="31">
        <f t="shared" si="74"/>
        <v>0</v>
      </c>
      <c r="AL409" s="31">
        <f t="shared" si="75"/>
        <v>0</v>
      </c>
    </row>
    <row r="410" spans="1:38" ht="18.75" customHeight="1" x14ac:dyDescent="0.25">
      <c r="A410" s="17">
        <v>250</v>
      </c>
      <c r="B410" s="3" t="s">
        <v>423</v>
      </c>
      <c r="C410" s="16">
        <v>3773</v>
      </c>
      <c r="D410" s="16"/>
      <c r="E410" s="3"/>
      <c r="F410" s="3"/>
      <c r="G410" s="3"/>
      <c r="H410" s="32"/>
      <c r="I410" s="33"/>
      <c r="K410" s="3"/>
      <c r="L410" s="3"/>
      <c r="M410" s="18"/>
      <c r="N410" s="18"/>
      <c r="O410" s="18"/>
      <c r="P410" s="111"/>
      <c r="Q410" s="18"/>
      <c r="R410" s="18"/>
      <c r="S410" s="3"/>
      <c r="T410" s="3"/>
      <c r="U410" s="3"/>
      <c r="V410" s="3"/>
      <c r="W410" s="3"/>
      <c r="X410" s="3"/>
      <c r="Y410" s="3"/>
      <c r="Z410" s="3"/>
      <c r="AA410" s="3"/>
      <c r="AB410" s="3"/>
      <c r="AC410" s="31">
        <f t="shared" si="66"/>
        <v>0</v>
      </c>
      <c r="AD410" s="31">
        <f t="shared" si="67"/>
        <v>0</v>
      </c>
      <c r="AE410" s="31">
        <f t="shared" si="68"/>
        <v>0</v>
      </c>
      <c r="AF410" s="31">
        <f t="shared" si="69"/>
        <v>0</v>
      </c>
      <c r="AG410" s="31">
        <f t="shared" si="70"/>
        <v>0</v>
      </c>
      <c r="AH410" s="31">
        <f t="shared" si="71"/>
        <v>0</v>
      </c>
      <c r="AI410" s="31">
        <f t="shared" si="72"/>
        <v>0</v>
      </c>
      <c r="AJ410" s="31">
        <f t="shared" si="73"/>
        <v>0</v>
      </c>
      <c r="AK410" s="31">
        <f t="shared" si="74"/>
        <v>0</v>
      </c>
      <c r="AL410" s="31">
        <f t="shared" si="75"/>
        <v>0</v>
      </c>
    </row>
    <row r="411" spans="1:38" ht="18.75" customHeight="1" x14ac:dyDescent="0.25">
      <c r="A411" s="17">
        <v>1003</v>
      </c>
      <c r="B411" s="3" t="s">
        <v>768</v>
      </c>
      <c r="C411" s="16">
        <v>560</v>
      </c>
      <c r="D411" s="16"/>
      <c r="E411" s="3"/>
      <c r="F411" s="3"/>
      <c r="G411" s="3"/>
      <c r="H411" s="32"/>
      <c r="I411" s="33"/>
      <c r="K411" s="3"/>
      <c r="L411" s="3"/>
      <c r="M411" s="18"/>
      <c r="N411" s="18"/>
      <c r="O411" s="18"/>
      <c r="P411" s="111"/>
      <c r="Q411" s="18"/>
      <c r="R411" s="18"/>
      <c r="S411" s="3"/>
      <c r="T411" s="3"/>
      <c r="U411" s="3"/>
      <c r="V411" s="3"/>
      <c r="W411" s="3"/>
      <c r="X411" s="3"/>
      <c r="Y411" s="3"/>
      <c r="Z411" s="3"/>
      <c r="AA411" s="3"/>
      <c r="AB411" s="3"/>
      <c r="AC411" s="31">
        <f t="shared" si="66"/>
        <v>0</v>
      </c>
      <c r="AD411" s="31">
        <f t="shared" si="67"/>
        <v>0</v>
      </c>
      <c r="AE411" s="31">
        <f t="shared" si="68"/>
        <v>0</v>
      </c>
      <c r="AF411" s="31">
        <f t="shared" si="69"/>
        <v>0</v>
      </c>
      <c r="AG411" s="31">
        <f t="shared" si="70"/>
        <v>0</v>
      </c>
      <c r="AH411" s="31">
        <f t="shared" si="71"/>
        <v>0</v>
      </c>
      <c r="AI411" s="31">
        <f t="shared" si="72"/>
        <v>0</v>
      </c>
      <c r="AJ411" s="31">
        <f t="shared" si="73"/>
        <v>0</v>
      </c>
      <c r="AK411" s="31">
        <f t="shared" si="74"/>
        <v>0</v>
      </c>
      <c r="AL411" s="31">
        <f t="shared" si="75"/>
        <v>0</v>
      </c>
    </row>
    <row r="412" spans="1:38" ht="18.75" customHeight="1" x14ac:dyDescent="0.25">
      <c r="A412" s="17">
        <v>1017</v>
      </c>
      <c r="B412" s="3" t="s">
        <v>781</v>
      </c>
      <c r="C412" s="16">
        <v>9240</v>
      </c>
      <c r="D412" s="16"/>
      <c r="E412" s="3"/>
      <c r="F412" s="3"/>
      <c r="G412" s="3"/>
      <c r="H412" s="32"/>
      <c r="I412" s="33"/>
      <c r="K412" s="3"/>
      <c r="L412" s="3"/>
      <c r="M412" s="18"/>
      <c r="N412" s="18"/>
      <c r="O412" s="18"/>
      <c r="P412" s="111"/>
      <c r="Q412" s="18"/>
      <c r="R412" s="18"/>
      <c r="S412" s="3"/>
      <c r="T412" s="3"/>
      <c r="U412" s="3"/>
      <c r="V412" s="3"/>
      <c r="W412" s="3"/>
      <c r="X412" s="3"/>
      <c r="Y412" s="3"/>
      <c r="Z412" s="3"/>
      <c r="AA412" s="3"/>
      <c r="AB412" s="3"/>
      <c r="AC412" s="31">
        <f t="shared" si="66"/>
        <v>0</v>
      </c>
      <c r="AD412" s="31">
        <f t="shared" si="67"/>
        <v>0</v>
      </c>
      <c r="AE412" s="31">
        <f t="shared" si="68"/>
        <v>0</v>
      </c>
      <c r="AF412" s="31">
        <f t="shared" si="69"/>
        <v>0</v>
      </c>
      <c r="AG412" s="31">
        <f t="shared" si="70"/>
        <v>0</v>
      </c>
      <c r="AH412" s="31">
        <f t="shared" si="71"/>
        <v>0</v>
      </c>
      <c r="AI412" s="31">
        <f t="shared" si="72"/>
        <v>0</v>
      </c>
      <c r="AJ412" s="31">
        <f t="shared" si="73"/>
        <v>0</v>
      </c>
      <c r="AK412" s="31">
        <f t="shared" si="74"/>
        <v>0</v>
      </c>
      <c r="AL412" s="31">
        <f t="shared" si="75"/>
        <v>0</v>
      </c>
    </row>
    <row r="413" spans="1:38" ht="18.75" customHeight="1" x14ac:dyDescent="0.25">
      <c r="A413" s="17">
        <v>980</v>
      </c>
      <c r="B413" s="3" t="s">
        <v>748</v>
      </c>
      <c r="C413" s="16">
        <v>2304</v>
      </c>
      <c r="D413" s="16"/>
      <c r="E413" s="3"/>
      <c r="F413" s="3"/>
      <c r="G413" s="3"/>
      <c r="H413" s="32"/>
      <c r="I413" s="33"/>
      <c r="K413" s="3"/>
      <c r="L413" s="3"/>
      <c r="M413" s="18"/>
      <c r="N413" s="18"/>
      <c r="O413" s="18"/>
      <c r="P413" s="111"/>
      <c r="Q413" s="18"/>
      <c r="R413" s="18"/>
      <c r="S413" s="3"/>
      <c r="T413" s="3"/>
      <c r="U413" s="3"/>
      <c r="V413" s="3"/>
      <c r="W413" s="3"/>
      <c r="X413" s="3"/>
      <c r="Y413" s="3"/>
      <c r="Z413" s="3"/>
      <c r="AA413" s="3"/>
      <c r="AB413" s="3"/>
      <c r="AC413" s="31">
        <f t="shared" si="66"/>
        <v>0</v>
      </c>
      <c r="AD413" s="31">
        <f t="shared" si="67"/>
        <v>0</v>
      </c>
      <c r="AE413" s="31">
        <f t="shared" si="68"/>
        <v>0</v>
      </c>
      <c r="AF413" s="31">
        <f t="shared" si="69"/>
        <v>0</v>
      </c>
      <c r="AG413" s="31">
        <f t="shared" si="70"/>
        <v>0</v>
      </c>
      <c r="AH413" s="31">
        <f t="shared" si="71"/>
        <v>0</v>
      </c>
      <c r="AI413" s="31">
        <f t="shared" si="72"/>
        <v>0</v>
      </c>
      <c r="AJ413" s="31">
        <f t="shared" si="73"/>
        <v>0</v>
      </c>
      <c r="AK413" s="31">
        <f t="shared" si="74"/>
        <v>0</v>
      </c>
      <c r="AL413" s="31">
        <f t="shared" si="75"/>
        <v>0</v>
      </c>
    </row>
    <row r="414" spans="1:38" ht="18.75" customHeight="1" x14ac:dyDescent="0.25">
      <c r="A414" s="17">
        <v>1041</v>
      </c>
      <c r="B414" s="3" t="s">
        <v>804</v>
      </c>
      <c r="C414" s="16">
        <v>3467</v>
      </c>
      <c r="D414" s="16"/>
      <c r="E414" s="3"/>
      <c r="F414" s="3"/>
      <c r="G414" s="3"/>
      <c r="H414" s="32"/>
      <c r="I414" s="33"/>
      <c r="K414" s="3"/>
      <c r="L414" s="3"/>
      <c r="M414" s="18"/>
      <c r="N414" s="18"/>
      <c r="O414" s="18"/>
      <c r="P414" s="111"/>
      <c r="Q414" s="18"/>
      <c r="R414" s="18"/>
      <c r="S414" s="3"/>
      <c r="T414" s="3"/>
      <c r="U414" s="3"/>
      <c r="V414" s="3"/>
      <c r="W414" s="3"/>
      <c r="X414" s="3"/>
      <c r="Y414" s="3"/>
      <c r="Z414" s="3"/>
      <c r="AA414" s="3"/>
      <c r="AB414" s="3"/>
      <c r="AC414" s="31">
        <f t="shared" si="66"/>
        <v>0</v>
      </c>
      <c r="AD414" s="31">
        <f t="shared" si="67"/>
        <v>0</v>
      </c>
      <c r="AE414" s="31">
        <f t="shared" si="68"/>
        <v>0</v>
      </c>
      <c r="AF414" s="31">
        <f t="shared" si="69"/>
        <v>0</v>
      </c>
      <c r="AG414" s="31">
        <f t="shared" si="70"/>
        <v>0</v>
      </c>
      <c r="AH414" s="31">
        <f t="shared" si="71"/>
        <v>0</v>
      </c>
      <c r="AI414" s="31">
        <f t="shared" si="72"/>
        <v>0</v>
      </c>
      <c r="AJ414" s="31">
        <f t="shared" si="73"/>
        <v>0</v>
      </c>
      <c r="AK414" s="31">
        <f t="shared" si="74"/>
        <v>0</v>
      </c>
      <c r="AL414" s="31">
        <f t="shared" si="75"/>
        <v>0</v>
      </c>
    </row>
    <row r="415" spans="1:38" ht="18.75" customHeight="1" x14ac:dyDescent="0.25">
      <c r="A415" s="13">
        <v>840</v>
      </c>
      <c r="B415" s="5" t="s">
        <v>624</v>
      </c>
      <c r="C415" s="14">
        <v>5040</v>
      </c>
      <c r="D415" s="14"/>
      <c r="E415" s="3"/>
      <c r="F415" s="3"/>
      <c r="G415" s="3"/>
      <c r="H415" s="32"/>
      <c r="I415" s="33"/>
      <c r="K415" s="3"/>
      <c r="L415" s="3"/>
      <c r="M415" s="18"/>
      <c r="N415" s="18"/>
      <c r="O415" s="18"/>
      <c r="P415" s="111"/>
      <c r="Q415" s="18"/>
      <c r="R415" s="18"/>
      <c r="S415" s="3"/>
      <c r="T415" s="3"/>
      <c r="U415" s="3"/>
      <c r="V415" s="3"/>
      <c r="W415" s="3"/>
      <c r="X415" s="3"/>
      <c r="Y415" s="3"/>
      <c r="Z415" s="3"/>
      <c r="AA415" s="3"/>
      <c r="AB415" s="3"/>
      <c r="AC415" s="31">
        <f t="shared" si="66"/>
        <v>0</v>
      </c>
      <c r="AD415" s="31">
        <f t="shared" si="67"/>
        <v>0</v>
      </c>
      <c r="AE415" s="31">
        <f t="shared" si="68"/>
        <v>0</v>
      </c>
      <c r="AF415" s="31">
        <f t="shared" si="69"/>
        <v>0</v>
      </c>
      <c r="AG415" s="31">
        <f t="shared" si="70"/>
        <v>0</v>
      </c>
      <c r="AH415" s="31">
        <f t="shared" si="71"/>
        <v>0</v>
      </c>
      <c r="AI415" s="31">
        <f t="shared" si="72"/>
        <v>0</v>
      </c>
      <c r="AJ415" s="31">
        <f t="shared" si="73"/>
        <v>0</v>
      </c>
      <c r="AK415" s="31">
        <f t="shared" si="74"/>
        <v>0</v>
      </c>
      <c r="AL415" s="31">
        <f t="shared" si="75"/>
        <v>0</v>
      </c>
    </row>
    <row r="416" spans="1:38" ht="18.75" customHeight="1" x14ac:dyDescent="0.25">
      <c r="A416" s="17">
        <v>844</v>
      </c>
      <c r="B416" s="3" t="s">
        <v>626</v>
      </c>
      <c r="C416" s="16">
        <v>1020</v>
      </c>
      <c r="D416" s="16"/>
      <c r="E416" s="3"/>
      <c r="F416" s="3"/>
      <c r="G416" s="3"/>
      <c r="H416" s="32"/>
      <c r="I416" s="33"/>
      <c r="K416" s="3"/>
      <c r="L416" s="3"/>
      <c r="M416" s="18"/>
      <c r="N416" s="18"/>
      <c r="O416" s="18"/>
      <c r="P416" s="111"/>
      <c r="Q416" s="18"/>
      <c r="R416" s="18"/>
      <c r="S416" s="3"/>
      <c r="T416" s="3"/>
      <c r="U416" s="3"/>
      <c r="V416" s="3"/>
      <c r="W416" s="3"/>
      <c r="X416" s="3"/>
      <c r="Y416" s="3"/>
      <c r="Z416" s="3"/>
      <c r="AA416" s="3"/>
      <c r="AB416" s="3"/>
      <c r="AC416" s="31">
        <f t="shared" si="66"/>
        <v>0</v>
      </c>
      <c r="AD416" s="31">
        <f t="shared" si="67"/>
        <v>0</v>
      </c>
      <c r="AE416" s="31">
        <f t="shared" si="68"/>
        <v>0</v>
      </c>
      <c r="AF416" s="31">
        <f t="shared" si="69"/>
        <v>0</v>
      </c>
      <c r="AG416" s="31">
        <f t="shared" si="70"/>
        <v>0</v>
      </c>
      <c r="AH416" s="31">
        <f t="shared" si="71"/>
        <v>0</v>
      </c>
      <c r="AI416" s="31">
        <f t="shared" si="72"/>
        <v>0</v>
      </c>
      <c r="AJ416" s="31">
        <f t="shared" si="73"/>
        <v>0</v>
      </c>
      <c r="AK416" s="31">
        <f t="shared" si="74"/>
        <v>0</v>
      </c>
      <c r="AL416" s="31">
        <f t="shared" si="75"/>
        <v>0</v>
      </c>
    </row>
    <row r="417" spans="1:38" ht="18.75" customHeight="1" x14ac:dyDescent="0.25">
      <c r="A417" s="17">
        <v>931</v>
      </c>
      <c r="B417" s="3" t="s">
        <v>708</v>
      </c>
      <c r="C417" s="16">
        <v>370</v>
      </c>
      <c r="D417" s="16"/>
      <c r="E417" s="3"/>
      <c r="F417" s="3"/>
      <c r="G417" s="3"/>
      <c r="H417" s="32"/>
      <c r="I417" s="33"/>
      <c r="K417" s="3"/>
      <c r="L417" s="3"/>
      <c r="M417" s="18"/>
      <c r="N417" s="18"/>
      <c r="O417" s="18"/>
      <c r="P417" s="111"/>
      <c r="Q417" s="18"/>
      <c r="R417" s="18"/>
      <c r="S417" s="3"/>
      <c r="T417" s="3"/>
      <c r="U417" s="3"/>
      <c r="V417" s="3"/>
      <c r="W417" s="3"/>
      <c r="X417" s="3"/>
      <c r="Y417" s="3"/>
      <c r="Z417" s="3"/>
      <c r="AA417" s="3"/>
      <c r="AB417" s="3"/>
      <c r="AC417" s="31">
        <f t="shared" si="66"/>
        <v>0</v>
      </c>
      <c r="AD417" s="31">
        <f t="shared" si="67"/>
        <v>0</v>
      </c>
      <c r="AE417" s="31">
        <f t="shared" si="68"/>
        <v>0</v>
      </c>
      <c r="AF417" s="31">
        <f t="shared" si="69"/>
        <v>0</v>
      </c>
      <c r="AG417" s="31">
        <f t="shared" si="70"/>
        <v>0</v>
      </c>
      <c r="AH417" s="31">
        <f t="shared" si="71"/>
        <v>0</v>
      </c>
      <c r="AI417" s="31">
        <f t="shared" si="72"/>
        <v>0</v>
      </c>
      <c r="AJ417" s="31">
        <f t="shared" si="73"/>
        <v>0</v>
      </c>
      <c r="AK417" s="31">
        <f t="shared" si="74"/>
        <v>0</v>
      </c>
      <c r="AL417" s="31">
        <f t="shared" si="75"/>
        <v>0</v>
      </c>
    </row>
    <row r="418" spans="1:38" ht="18.75" customHeight="1" x14ac:dyDescent="0.25">
      <c r="A418" s="13">
        <v>684</v>
      </c>
      <c r="B418" s="5" t="s">
        <v>572</v>
      </c>
      <c r="C418" s="14">
        <v>3228</v>
      </c>
      <c r="D418" s="14"/>
      <c r="E418" s="3"/>
      <c r="F418" s="3"/>
      <c r="G418" s="3"/>
      <c r="H418" s="32"/>
      <c r="I418" s="33"/>
      <c r="K418" s="3"/>
      <c r="L418" s="3"/>
      <c r="M418" s="18"/>
      <c r="N418" s="18"/>
      <c r="O418" s="18"/>
      <c r="P418" s="111"/>
      <c r="Q418" s="18"/>
      <c r="R418" s="18"/>
      <c r="S418" s="3"/>
      <c r="T418" s="3"/>
      <c r="U418" s="3"/>
      <c r="V418" s="3"/>
      <c r="W418" s="3"/>
      <c r="X418" s="3"/>
      <c r="Y418" s="3"/>
      <c r="Z418" s="3"/>
      <c r="AA418" s="3"/>
      <c r="AB418" s="3"/>
      <c r="AC418" s="31">
        <f t="shared" si="66"/>
        <v>0</v>
      </c>
      <c r="AD418" s="31">
        <f t="shared" si="67"/>
        <v>0</v>
      </c>
      <c r="AE418" s="31">
        <f t="shared" si="68"/>
        <v>0</v>
      </c>
      <c r="AF418" s="31">
        <f t="shared" si="69"/>
        <v>0</v>
      </c>
      <c r="AG418" s="31">
        <f t="shared" si="70"/>
        <v>0</v>
      </c>
      <c r="AH418" s="31">
        <f t="shared" si="71"/>
        <v>0</v>
      </c>
      <c r="AI418" s="31">
        <f t="shared" si="72"/>
        <v>0</v>
      </c>
      <c r="AJ418" s="31">
        <f t="shared" si="73"/>
        <v>0</v>
      </c>
      <c r="AK418" s="31">
        <f t="shared" si="74"/>
        <v>0</v>
      </c>
      <c r="AL418" s="31">
        <f t="shared" si="75"/>
        <v>0</v>
      </c>
    </row>
    <row r="419" spans="1:38" ht="18.75" customHeight="1" x14ac:dyDescent="0.25">
      <c r="A419" s="13">
        <v>697</v>
      </c>
      <c r="B419" s="5" t="s">
        <v>584</v>
      </c>
      <c r="C419" s="14">
        <v>1013</v>
      </c>
      <c r="D419" s="14"/>
      <c r="E419" s="3"/>
      <c r="F419" s="3"/>
      <c r="G419" s="3"/>
      <c r="H419" s="32"/>
      <c r="I419" s="33"/>
      <c r="K419" s="3"/>
      <c r="L419" s="3"/>
      <c r="M419" s="18"/>
      <c r="N419" s="18"/>
      <c r="O419" s="18"/>
      <c r="P419" s="111"/>
      <c r="Q419" s="18"/>
      <c r="R419" s="18"/>
      <c r="S419" s="3"/>
      <c r="T419" s="3"/>
      <c r="U419" s="3"/>
      <c r="V419" s="3"/>
      <c r="W419" s="3"/>
      <c r="X419" s="3"/>
      <c r="Y419" s="3"/>
      <c r="Z419" s="3"/>
      <c r="AA419" s="3"/>
      <c r="AB419" s="3"/>
      <c r="AC419" s="31">
        <f t="shared" si="66"/>
        <v>0</v>
      </c>
      <c r="AD419" s="31">
        <f t="shared" si="67"/>
        <v>0</v>
      </c>
      <c r="AE419" s="31">
        <f t="shared" si="68"/>
        <v>0</v>
      </c>
      <c r="AF419" s="31">
        <f t="shared" si="69"/>
        <v>0</v>
      </c>
      <c r="AG419" s="31">
        <f t="shared" si="70"/>
        <v>0</v>
      </c>
      <c r="AH419" s="31">
        <f t="shared" si="71"/>
        <v>0</v>
      </c>
      <c r="AI419" s="31">
        <f t="shared" si="72"/>
        <v>0</v>
      </c>
      <c r="AJ419" s="31">
        <f t="shared" si="73"/>
        <v>0</v>
      </c>
      <c r="AK419" s="31">
        <f t="shared" si="74"/>
        <v>0</v>
      </c>
      <c r="AL419" s="31">
        <f t="shared" si="75"/>
        <v>0</v>
      </c>
    </row>
    <row r="420" spans="1:38" ht="18.75" customHeight="1" x14ac:dyDescent="0.25">
      <c r="A420" s="13">
        <v>691</v>
      </c>
      <c r="B420" s="5" t="s">
        <v>578</v>
      </c>
      <c r="C420" s="5">
        <v>192</v>
      </c>
      <c r="D420" s="5"/>
      <c r="E420" s="3"/>
      <c r="F420" s="3"/>
      <c r="G420" s="3"/>
      <c r="H420" s="32"/>
      <c r="I420" s="33"/>
      <c r="K420" s="3"/>
      <c r="L420" s="3"/>
      <c r="M420" s="18"/>
      <c r="N420" s="18"/>
      <c r="O420" s="18"/>
      <c r="P420" s="111"/>
      <c r="Q420" s="18"/>
      <c r="R420" s="18"/>
      <c r="S420" s="3"/>
      <c r="T420" s="3"/>
      <c r="U420" s="3"/>
      <c r="V420" s="3"/>
      <c r="W420" s="3"/>
      <c r="X420" s="3"/>
      <c r="Y420" s="3"/>
      <c r="Z420" s="3"/>
      <c r="AA420" s="3"/>
      <c r="AB420" s="3"/>
      <c r="AC420" s="31">
        <f t="shared" si="66"/>
        <v>0</v>
      </c>
      <c r="AD420" s="31">
        <f t="shared" si="67"/>
        <v>0</v>
      </c>
      <c r="AE420" s="31">
        <f t="shared" si="68"/>
        <v>0</v>
      </c>
      <c r="AF420" s="31">
        <f t="shared" si="69"/>
        <v>0</v>
      </c>
      <c r="AG420" s="31">
        <f t="shared" si="70"/>
        <v>0</v>
      </c>
      <c r="AH420" s="31">
        <f t="shared" si="71"/>
        <v>0</v>
      </c>
      <c r="AI420" s="31">
        <f t="shared" si="72"/>
        <v>0</v>
      </c>
      <c r="AJ420" s="31">
        <f t="shared" si="73"/>
        <v>0</v>
      </c>
      <c r="AK420" s="31">
        <f t="shared" si="74"/>
        <v>0</v>
      </c>
      <c r="AL420" s="31">
        <f t="shared" si="75"/>
        <v>0</v>
      </c>
    </row>
    <row r="421" spans="1:38" ht="18.75" customHeight="1" x14ac:dyDescent="0.25">
      <c r="A421" s="13">
        <v>692</v>
      </c>
      <c r="B421" s="5" t="s">
        <v>579</v>
      </c>
      <c r="C421" s="5">
        <v>156</v>
      </c>
      <c r="D421" s="5"/>
      <c r="E421" s="3"/>
      <c r="F421" s="3"/>
      <c r="G421" s="3"/>
      <c r="H421" s="32"/>
      <c r="I421" s="33"/>
      <c r="K421" s="3"/>
      <c r="L421" s="3"/>
      <c r="M421" s="18"/>
      <c r="N421" s="18"/>
      <c r="O421" s="18"/>
      <c r="P421" s="111"/>
      <c r="Q421" s="18"/>
      <c r="R421" s="18"/>
      <c r="S421" s="3"/>
      <c r="T421" s="3"/>
      <c r="U421" s="3"/>
      <c r="V421" s="3"/>
      <c r="W421" s="3"/>
      <c r="X421" s="3"/>
      <c r="Y421" s="3"/>
      <c r="Z421" s="3"/>
      <c r="AA421" s="3"/>
      <c r="AB421" s="3"/>
      <c r="AC421" s="31">
        <f t="shared" si="66"/>
        <v>0</v>
      </c>
      <c r="AD421" s="31">
        <f t="shared" si="67"/>
        <v>0</v>
      </c>
      <c r="AE421" s="31">
        <f t="shared" si="68"/>
        <v>0</v>
      </c>
      <c r="AF421" s="31">
        <f t="shared" si="69"/>
        <v>0</v>
      </c>
      <c r="AG421" s="31">
        <f t="shared" si="70"/>
        <v>0</v>
      </c>
      <c r="AH421" s="31">
        <f t="shared" si="71"/>
        <v>0</v>
      </c>
      <c r="AI421" s="31">
        <f t="shared" si="72"/>
        <v>0</v>
      </c>
      <c r="AJ421" s="31">
        <f t="shared" si="73"/>
        <v>0</v>
      </c>
      <c r="AK421" s="31">
        <f t="shared" si="74"/>
        <v>0</v>
      </c>
      <c r="AL421" s="31">
        <f t="shared" si="75"/>
        <v>0</v>
      </c>
    </row>
    <row r="422" spans="1:38" ht="18.75" customHeight="1" x14ac:dyDescent="0.25">
      <c r="A422" s="13">
        <v>696</v>
      </c>
      <c r="B422" s="5" t="s">
        <v>583</v>
      </c>
      <c r="C422" s="5">
        <v>555</v>
      </c>
      <c r="D422" s="5"/>
      <c r="E422" s="3"/>
      <c r="F422" s="3"/>
      <c r="G422" s="3"/>
      <c r="H422" s="32"/>
      <c r="I422" s="33"/>
      <c r="K422" s="3"/>
      <c r="L422" s="3"/>
      <c r="M422" s="18"/>
      <c r="N422" s="18"/>
      <c r="O422" s="18"/>
      <c r="P422" s="111"/>
      <c r="Q422" s="18"/>
      <c r="R422" s="18"/>
      <c r="S422" s="3"/>
      <c r="T422" s="3"/>
      <c r="U422" s="3"/>
      <c r="V422" s="3"/>
      <c r="W422" s="3"/>
      <c r="X422" s="3"/>
      <c r="Y422" s="3"/>
      <c r="Z422" s="3"/>
      <c r="AA422" s="3"/>
      <c r="AB422" s="3"/>
      <c r="AC422" s="31">
        <f t="shared" si="66"/>
        <v>0</v>
      </c>
      <c r="AD422" s="31">
        <f t="shared" si="67"/>
        <v>0</v>
      </c>
      <c r="AE422" s="31">
        <f t="shared" si="68"/>
        <v>0</v>
      </c>
      <c r="AF422" s="31">
        <f t="shared" si="69"/>
        <v>0</v>
      </c>
      <c r="AG422" s="31">
        <f t="shared" si="70"/>
        <v>0</v>
      </c>
      <c r="AH422" s="31">
        <f t="shared" si="71"/>
        <v>0</v>
      </c>
      <c r="AI422" s="31">
        <f t="shared" si="72"/>
        <v>0</v>
      </c>
      <c r="AJ422" s="31">
        <f t="shared" si="73"/>
        <v>0</v>
      </c>
      <c r="AK422" s="31">
        <f t="shared" si="74"/>
        <v>0</v>
      </c>
      <c r="AL422" s="31">
        <f t="shared" si="75"/>
        <v>0</v>
      </c>
    </row>
    <row r="423" spans="1:38" ht="18.75" customHeight="1" x14ac:dyDescent="0.25">
      <c r="A423" s="13">
        <v>694</v>
      </c>
      <c r="B423" s="5" t="s">
        <v>581</v>
      </c>
      <c r="C423" s="5">
        <v>144</v>
      </c>
      <c r="D423" s="5"/>
      <c r="E423" s="3"/>
      <c r="F423" s="3"/>
      <c r="G423" s="3"/>
      <c r="H423" s="32"/>
      <c r="I423" s="33"/>
      <c r="K423" s="3"/>
      <c r="L423" s="3"/>
      <c r="M423" s="18"/>
      <c r="N423" s="18"/>
      <c r="O423" s="18"/>
      <c r="P423" s="111"/>
      <c r="Q423" s="18"/>
      <c r="R423" s="18"/>
      <c r="S423" s="3"/>
      <c r="T423" s="3"/>
      <c r="U423" s="3"/>
      <c r="V423" s="3"/>
      <c r="W423" s="3"/>
      <c r="X423" s="3"/>
      <c r="Y423" s="3"/>
      <c r="Z423" s="3"/>
      <c r="AA423" s="3"/>
      <c r="AB423" s="3"/>
      <c r="AC423" s="31">
        <f t="shared" si="66"/>
        <v>0</v>
      </c>
      <c r="AD423" s="31">
        <f t="shared" si="67"/>
        <v>0</v>
      </c>
      <c r="AE423" s="31">
        <f t="shared" si="68"/>
        <v>0</v>
      </c>
      <c r="AF423" s="31">
        <f t="shared" si="69"/>
        <v>0</v>
      </c>
      <c r="AG423" s="31">
        <f t="shared" si="70"/>
        <v>0</v>
      </c>
      <c r="AH423" s="31">
        <f t="shared" si="71"/>
        <v>0</v>
      </c>
      <c r="AI423" s="31">
        <f t="shared" si="72"/>
        <v>0</v>
      </c>
      <c r="AJ423" s="31">
        <f t="shared" si="73"/>
        <v>0</v>
      </c>
      <c r="AK423" s="31">
        <f t="shared" si="74"/>
        <v>0</v>
      </c>
      <c r="AL423" s="31">
        <f t="shared" si="75"/>
        <v>0</v>
      </c>
    </row>
    <row r="424" spans="1:38" ht="18.75" customHeight="1" x14ac:dyDescent="0.25">
      <c r="A424" s="13">
        <v>693</v>
      </c>
      <c r="B424" s="5" t="s">
        <v>580</v>
      </c>
      <c r="C424" s="5">
        <v>400</v>
      </c>
      <c r="D424" s="5"/>
      <c r="E424" s="3"/>
      <c r="F424" s="3"/>
      <c r="G424" s="3"/>
      <c r="H424" s="32"/>
      <c r="I424" s="33"/>
      <c r="K424" s="3"/>
      <c r="L424" s="3"/>
      <c r="M424" s="18"/>
      <c r="N424" s="18"/>
      <c r="O424" s="18"/>
      <c r="P424" s="111"/>
      <c r="Q424" s="18"/>
      <c r="R424" s="18"/>
      <c r="S424" s="3"/>
      <c r="T424" s="3"/>
      <c r="U424" s="3"/>
      <c r="V424" s="3"/>
      <c r="W424" s="3"/>
      <c r="X424" s="3"/>
      <c r="Y424" s="3"/>
      <c r="Z424" s="3"/>
      <c r="AA424" s="3"/>
      <c r="AB424" s="3"/>
      <c r="AC424" s="31">
        <f t="shared" si="66"/>
        <v>0</v>
      </c>
      <c r="AD424" s="31">
        <f t="shared" si="67"/>
        <v>0</v>
      </c>
      <c r="AE424" s="31">
        <f t="shared" si="68"/>
        <v>0</v>
      </c>
      <c r="AF424" s="31">
        <f t="shared" si="69"/>
        <v>0</v>
      </c>
      <c r="AG424" s="31">
        <f t="shared" si="70"/>
        <v>0</v>
      </c>
      <c r="AH424" s="31">
        <f t="shared" si="71"/>
        <v>0</v>
      </c>
      <c r="AI424" s="31">
        <f t="shared" si="72"/>
        <v>0</v>
      </c>
      <c r="AJ424" s="31">
        <f t="shared" si="73"/>
        <v>0</v>
      </c>
      <c r="AK424" s="31">
        <f t="shared" si="74"/>
        <v>0</v>
      </c>
      <c r="AL424" s="31">
        <f t="shared" si="75"/>
        <v>0</v>
      </c>
    </row>
    <row r="425" spans="1:38" ht="18.75" customHeight="1" x14ac:dyDescent="0.25">
      <c r="A425" s="13">
        <v>650</v>
      </c>
      <c r="B425" s="5" t="s">
        <v>539</v>
      </c>
      <c r="C425" s="5">
        <v>144</v>
      </c>
      <c r="D425" s="5"/>
      <c r="E425" s="3"/>
      <c r="F425" s="3"/>
      <c r="G425" s="3"/>
      <c r="H425" s="32"/>
      <c r="I425" s="33"/>
      <c r="K425" s="3"/>
      <c r="L425" s="3"/>
      <c r="M425" s="18"/>
      <c r="N425" s="18"/>
      <c r="O425" s="18"/>
      <c r="P425" s="111"/>
      <c r="Q425" s="18"/>
      <c r="R425" s="18"/>
      <c r="S425" s="3"/>
      <c r="T425" s="3"/>
      <c r="U425" s="3"/>
      <c r="V425" s="3"/>
      <c r="W425" s="3"/>
      <c r="X425" s="3"/>
      <c r="Y425" s="3"/>
      <c r="Z425" s="3"/>
      <c r="AA425" s="3"/>
      <c r="AB425" s="3"/>
      <c r="AC425" s="31">
        <f t="shared" si="66"/>
        <v>0</v>
      </c>
      <c r="AD425" s="31">
        <f t="shared" si="67"/>
        <v>0</v>
      </c>
      <c r="AE425" s="31">
        <f t="shared" si="68"/>
        <v>0</v>
      </c>
      <c r="AF425" s="31">
        <f t="shared" si="69"/>
        <v>0</v>
      </c>
      <c r="AG425" s="31">
        <f t="shared" si="70"/>
        <v>0</v>
      </c>
      <c r="AH425" s="31">
        <f t="shared" si="71"/>
        <v>0</v>
      </c>
      <c r="AI425" s="31">
        <f t="shared" si="72"/>
        <v>0</v>
      </c>
      <c r="AJ425" s="31">
        <f t="shared" si="73"/>
        <v>0</v>
      </c>
      <c r="AK425" s="31">
        <f t="shared" si="74"/>
        <v>0</v>
      </c>
      <c r="AL425" s="31">
        <f t="shared" si="75"/>
        <v>0</v>
      </c>
    </row>
    <row r="426" spans="1:38" ht="18.75" customHeight="1" x14ac:dyDescent="0.25">
      <c r="A426" s="13">
        <v>688</v>
      </c>
      <c r="B426" s="5" t="s">
        <v>575</v>
      </c>
      <c r="C426" s="14">
        <v>1525</v>
      </c>
      <c r="D426" s="14"/>
      <c r="E426" s="3"/>
      <c r="F426" s="3"/>
      <c r="G426" s="3"/>
      <c r="H426" s="32"/>
      <c r="I426" s="33"/>
      <c r="K426" s="3"/>
      <c r="L426" s="3"/>
      <c r="M426" s="18"/>
      <c r="N426" s="18"/>
      <c r="O426" s="18"/>
      <c r="P426" s="111"/>
      <c r="Q426" s="18"/>
      <c r="R426" s="18"/>
      <c r="S426" s="3"/>
      <c r="T426" s="3"/>
      <c r="U426" s="3"/>
      <c r="V426" s="3"/>
      <c r="W426" s="3"/>
      <c r="X426" s="3"/>
      <c r="Y426" s="3"/>
      <c r="Z426" s="3"/>
      <c r="AA426" s="3"/>
      <c r="AB426" s="3"/>
      <c r="AC426" s="31">
        <f t="shared" si="66"/>
        <v>0</v>
      </c>
      <c r="AD426" s="31">
        <f t="shared" si="67"/>
        <v>0</v>
      </c>
      <c r="AE426" s="31">
        <f t="shared" si="68"/>
        <v>0</v>
      </c>
      <c r="AF426" s="31">
        <f t="shared" si="69"/>
        <v>0</v>
      </c>
      <c r="AG426" s="31">
        <f t="shared" si="70"/>
        <v>0</v>
      </c>
      <c r="AH426" s="31">
        <f t="shared" si="71"/>
        <v>0</v>
      </c>
      <c r="AI426" s="31">
        <f t="shared" si="72"/>
        <v>0</v>
      </c>
      <c r="AJ426" s="31">
        <f t="shared" si="73"/>
        <v>0</v>
      </c>
      <c r="AK426" s="31">
        <f t="shared" si="74"/>
        <v>0</v>
      </c>
      <c r="AL426" s="31">
        <f t="shared" si="75"/>
        <v>0</v>
      </c>
    </row>
    <row r="427" spans="1:38" ht="18.75" customHeight="1" x14ac:dyDescent="0.25">
      <c r="A427" s="13">
        <v>689</v>
      </c>
      <c r="B427" s="5" t="s">
        <v>576</v>
      </c>
      <c r="C427" s="5">
        <v>245</v>
      </c>
      <c r="D427" s="5"/>
      <c r="E427" s="3"/>
      <c r="F427" s="3"/>
      <c r="G427" s="3"/>
      <c r="H427" s="32"/>
      <c r="I427" s="33"/>
      <c r="K427" s="3"/>
      <c r="L427" s="3"/>
      <c r="M427" s="18"/>
      <c r="N427" s="18"/>
      <c r="O427" s="18"/>
      <c r="P427" s="111"/>
      <c r="Q427" s="18"/>
      <c r="R427" s="18"/>
      <c r="S427" s="3"/>
      <c r="T427" s="3"/>
      <c r="U427" s="3"/>
      <c r="V427" s="3"/>
      <c r="W427" s="3"/>
      <c r="X427" s="3"/>
      <c r="Y427" s="3"/>
      <c r="Z427" s="3"/>
      <c r="AA427" s="3"/>
      <c r="AB427" s="3"/>
      <c r="AC427" s="31">
        <f t="shared" si="66"/>
        <v>0</v>
      </c>
      <c r="AD427" s="31">
        <f t="shared" si="67"/>
        <v>0</v>
      </c>
      <c r="AE427" s="31">
        <f t="shared" si="68"/>
        <v>0</v>
      </c>
      <c r="AF427" s="31">
        <f t="shared" si="69"/>
        <v>0</v>
      </c>
      <c r="AG427" s="31">
        <f t="shared" si="70"/>
        <v>0</v>
      </c>
      <c r="AH427" s="31">
        <f t="shared" si="71"/>
        <v>0</v>
      </c>
      <c r="AI427" s="31">
        <f t="shared" si="72"/>
        <v>0</v>
      </c>
      <c r="AJ427" s="31">
        <f t="shared" si="73"/>
        <v>0</v>
      </c>
      <c r="AK427" s="31">
        <f t="shared" si="74"/>
        <v>0</v>
      </c>
      <c r="AL427" s="31">
        <f t="shared" si="75"/>
        <v>0</v>
      </c>
    </row>
    <row r="428" spans="1:38" ht="18.75" customHeight="1" x14ac:dyDescent="0.25">
      <c r="A428" s="13">
        <v>677</v>
      </c>
      <c r="B428" s="5" t="s">
        <v>565</v>
      </c>
      <c r="C428" s="14">
        <v>5903</v>
      </c>
      <c r="D428" s="14"/>
      <c r="E428" s="3"/>
      <c r="F428" s="3"/>
      <c r="G428" s="3"/>
      <c r="H428" s="32"/>
      <c r="I428" s="33"/>
      <c r="K428" s="3"/>
      <c r="L428" s="3"/>
      <c r="M428" s="18"/>
      <c r="N428" s="18"/>
      <c r="O428" s="18"/>
      <c r="P428" s="111"/>
      <c r="Q428" s="18"/>
      <c r="R428" s="18"/>
      <c r="S428" s="3"/>
      <c r="T428" s="3"/>
      <c r="U428" s="3"/>
      <c r="V428" s="3"/>
      <c r="W428" s="3"/>
      <c r="X428" s="3"/>
      <c r="Y428" s="3"/>
      <c r="Z428" s="3"/>
      <c r="AA428" s="3"/>
      <c r="AB428" s="3"/>
      <c r="AC428" s="31">
        <f t="shared" si="66"/>
        <v>0</v>
      </c>
      <c r="AD428" s="31">
        <f t="shared" si="67"/>
        <v>0</v>
      </c>
      <c r="AE428" s="31">
        <f t="shared" si="68"/>
        <v>0</v>
      </c>
      <c r="AF428" s="31">
        <f t="shared" si="69"/>
        <v>0</v>
      </c>
      <c r="AG428" s="31">
        <f t="shared" si="70"/>
        <v>0</v>
      </c>
      <c r="AH428" s="31">
        <f t="shared" si="71"/>
        <v>0</v>
      </c>
      <c r="AI428" s="31">
        <f t="shared" si="72"/>
        <v>0</v>
      </c>
      <c r="AJ428" s="31">
        <f t="shared" si="73"/>
        <v>0</v>
      </c>
      <c r="AK428" s="31">
        <f t="shared" si="74"/>
        <v>0</v>
      </c>
      <c r="AL428" s="31">
        <f t="shared" si="75"/>
        <v>0</v>
      </c>
    </row>
    <row r="429" spans="1:38" ht="18.75" customHeight="1" x14ac:dyDescent="0.25">
      <c r="A429" s="13">
        <v>690</v>
      </c>
      <c r="B429" s="5" t="s">
        <v>577</v>
      </c>
      <c r="C429" s="5">
        <v>320</v>
      </c>
      <c r="D429" s="5"/>
      <c r="E429" s="3"/>
      <c r="F429" s="3"/>
      <c r="G429" s="3"/>
      <c r="H429" s="32"/>
      <c r="I429" s="33"/>
      <c r="K429" s="3"/>
      <c r="L429" s="3"/>
      <c r="M429" s="18"/>
      <c r="N429" s="18"/>
      <c r="O429" s="18"/>
      <c r="P429" s="111"/>
      <c r="Q429" s="18"/>
      <c r="R429" s="18"/>
      <c r="S429" s="3"/>
      <c r="T429" s="3"/>
      <c r="U429" s="3"/>
      <c r="V429" s="3"/>
      <c r="W429" s="3"/>
      <c r="X429" s="3"/>
      <c r="Y429" s="3"/>
      <c r="Z429" s="3"/>
      <c r="AA429" s="3"/>
      <c r="AB429" s="3"/>
      <c r="AC429" s="31">
        <f t="shared" si="66"/>
        <v>0</v>
      </c>
      <c r="AD429" s="31">
        <f t="shared" si="67"/>
        <v>0</v>
      </c>
      <c r="AE429" s="31">
        <f t="shared" si="68"/>
        <v>0</v>
      </c>
      <c r="AF429" s="31">
        <f t="shared" si="69"/>
        <v>0</v>
      </c>
      <c r="AG429" s="31">
        <f t="shared" si="70"/>
        <v>0</v>
      </c>
      <c r="AH429" s="31">
        <f t="shared" si="71"/>
        <v>0</v>
      </c>
      <c r="AI429" s="31">
        <f t="shared" si="72"/>
        <v>0</v>
      </c>
      <c r="AJ429" s="31">
        <f t="shared" si="73"/>
        <v>0</v>
      </c>
      <c r="AK429" s="31">
        <f t="shared" si="74"/>
        <v>0</v>
      </c>
      <c r="AL429" s="31">
        <f t="shared" si="75"/>
        <v>0</v>
      </c>
    </row>
    <row r="430" spans="1:38" ht="18.75" customHeight="1" x14ac:dyDescent="0.25">
      <c r="A430" s="13">
        <v>695</v>
      </c>
      <c r="B430" s="5" t="s">
        <v>582</v>
      </c>
      <c r="C430" s="14">
        <v>1296</v>
      </c>
      <c r="D430" s="14"/>
      <c r="E430" s="3"/>
      <c r="F430" s="3"/>
      <c r="G430" s="3"/>
      <c r="H430" s="32"/>
      <c r="I430" s="33"/>
      <c r="K430" s="3"/>
      <c r="L430" s="3"/>
      <c r="M430" s="18"/>
      <c r="N430" s="18"/>
      <c r="O430" s="18"/>
      <c r="P430" s="111"/>
      <c r="Q430" s="18"/>
      <c r="R430" s="18"/>
      <c r="S430" s="3"/>
      <c r="T430" s="3"/>
      <c r="U430" s="3"/>
      <c r="V430" s="3"/>
      <c r="W430" s="3"/>
      <c r="X430" s="3"/>
      <c r="Y430" s="3"/>
      <c r="Z430" s="3"/>
      <c r="AA430" s="3"/>
      <c r="AB430" s="3"/>
      <c r="AC430" s="31">
        <f t="shared" si="66"/>
        <v>0</v>
      </c>
      <c r="AD430" s="31">
        <f t="shared" si="67"/>
        <v>0</v>
      </c>
      <c r="AE430" s="31">
        <f t="shared" si="68"/>
        <v>0</v>
      </c>
      <c r="AF430" s="31">
        <f t="shared" si="69"/>
        <v>0</v>
      </c>
      <c r="AG430" s="31">
        <f t="shared" si="70"/>
        <v>0</v>
      </c>
      <c r="AH430" s="31">
        <f t="shared" si="71"/>
        <v>0</v>
      </c>
      <c r="AI430" s="31">
        <f t="shared" si="72"/>
        <v>0</v>
      </c>
      <c r="AJ430" s="31">
        <f t="shared" si="73"/>
        <v>0</v>
      </c>
      <c r="AK430" s="31">
        <f t="shared" si="74"/>
        <v>0</v>
      </c>
      <c r="AL430" s="31">
        <f t="shared" si="75"/>
        <v>0</v>
      </c>
    </row>
    <row r="431" spans="1:38" ht="18.75" customHeight="1" x14ac:dyDescent="0.25">
      <c r="A431" s="17">
        <v>876</v>
      </c>
      <c r="B431" s="3" t="s">
        <v>655</v>
      </c>
      <c r="C431" s="16">
        <v>800</v>
      </c>
      <c r="D431" s="16"/>
      <c r="E431" s="3"/>
      <c r="F431" s="3"/>
      <c r="G431" s="3"/>
      <c r="H431" s="32"/>
      <c r="I431" s="33"/>
      <c r="K431" s="3"/>
      <c r="L431" s="3"/>
      <c r="M431" s="18"/>
      <c r="N431" s="18"/>
      <c r="O431" s="18"/>
      <c r="P431" s="111"/>
      <c r="Q431" s="18"/>
      <c r="R431" s="18"/>
      <c r="S431" s="3"/>
      <c r="T431" s="3"/>
      <c r="U431" s="3"/>
      <c r="V431" s="3"/>
      <c r="W431" s="3"/>
      <c r="X431" s="3"/>
      <c r="Y431" s="3"/>
      <c r="Z431" s="3"/>
      <c r="AA431" s="3"/>
      <c r="AB431" s="3"/>
      <c r="AC431" s="31">
        <f t="shared" si="66"/>
        <v>0</v>
      </c>
      <c r="AD431" s="31">
        <f t="shared" si="67"/>
        <v>0</v>
      </c>
      <c r="AE431" s="31">
        <f t="shared" si="68"/>
        <v>0</v>
      </c>
      <c r="AF431" s="31">
        <f t="shared" si="69"/>
        <v>0</v>
      </c>
      <c r="AG431" s="31">
        <f t="shared" si="70"/>
        <v>0</v>
      </c>
      <c r="AH431" s="31">
        <f t="shared" si="71"/>
        <v>0</v>
      </c>
      <c r="AI431" s="31">
        <f t="shared" si="72"/>
        <v>0</v>
      </c>
      <c r="AJ431" s="31">
        <f t="shared" si="73"/>
        <v>0</v>
      </c>
      <c r="AK431" s="31">
        <f t="shared" si="74"/>
        <v>0</v>
      </c>
      <c r="AL431" s="31">
        <f t="shared" si="75"/>
        <v>0</v>
      </c>
    </row>
    <row r="432" spans="1:38" ht="18.75" customHeight="1" x14ac:dyDescent="0.25">
      <c r="A432" s="17">
        <v>890</v>
      </c>
      <c r="B432" s="3" t="s">
        <v>667</v>
      </c>
      <c r="C432" s="16">
        <v>362</v>
      </c>
      <c r="D432" s="16"/>
      <c r="E432" s="3"/>
      <c r="F432" s="3"/>
      <c r="G432" s="3"/>
      <c r="H432" s="32"/>
      <c r="I432" s="33"/>
      <c r="K432" s="3"/>
      <c r="L432" s="3"/>
      <c r="M432" s="18"/>
      <c r="N432" s="18"/>
      <c r="O432" s="18"/>
      <c r="P432" s="111"/>
      <c r="Q432" s="18"/>
      <c r="R432" s="18"/>
      <c r="S432" s="3"/>
      <c r="T432" s="3"/>
      <c r="U432" s="3"/>
      <c r="V432" s="3"/>
      <c r="W432" s="3"/>
      <c r="X432" s="3"/>
      <c r="Y432" s="3"/>
      <c r="Z432" s="3"/>
      <c r="AA432" s="3"/>
      <c r="AB432" s="3"/>
      <c r="AC432" s="31">
        <f t="shared" si="66"/>
        <v>0</v>
      </c>
      <c r="AD432" s="31">
        <f t="shared" si="67"/>
        <v>0</v>
      </c>
      <c r="AE432" s="31">
        <f t="shared" si="68"/>
        <v>0</v>
      </c>
      <c r="AF432" s="31">
        <f t="shared" si="69"/>
        <v>0</v>
      </c>
      <c r="AG432" s="31">
        <f t="shared" si="70"/>
        <v>0</v>
      </c>
      <c r="AH432" s="31">
        <f t="shared" si="71"/>
        <v>0</v>
      </c>
      <c r="AI432" s="31">
        <f t="shared" si="72"/>
        <v>0</v>
      </c>
      <c r="AJ432" s="31">
        <f t="shared" si="73"/>
        <v>0</v>
      </c>
      <c r="AK432" s="31">
        <f t="shared" si="74"/>
        <v>0</v>
      </c>
      <c r="AL432" s="31">
        <f t="shared" si="75"/>
        <v>0</v>
      </c>
    </row>
    <row r="433" spans="1:38" ht="18.75" customHeight="1" x14ac:dyDescent="0.25">
      <c r="A433" s="17">
        <v>889</v>
      </c>
      <c r="B433" s="3" t="s">
        <v>666</v>
      </c>
      <c r="C433" s="16">
        <v>2560</v>
      </c>
      <c r="D433" s="16"/>
      <c r="E433" s="3"/>
      <c r="F433" s="3"/>
      <c r="G433" s="3"/>
      <c r="H433" s="32"/>
      <c r="I433" s="33"/>
      <c r="K433" s="3"/>
      <c r="L433" s="3"/>
      <c r="M433" s="18"/>
      <c r="N433" s="18"/>
      <c r="O433" s="18"/>
      <c r="P433" s="111"/>
      <c r="Q433" s="18"/>
      <c r="R433" s="18"/>
      <c r="S433" s="3"/>
      <c r="T433" s="3"/>
      <c r="U433" s="3"/>
      <c r="V433" s="3"/>
      <c r="W433" s="3"/>
      <c r="X433" s="3"/>
      <c r="Y433" s="3"/>
      <c r="Z433" s="3"/>
      <c r="AA433" s="3"/>
      <c r="AB433" s="3"/>
      <c r="AC433" s="31">
        <f t="shared" si="66"/>
        <v>0</v>
      </c>
      <c r="AD433" s="31">
        <f t="shared" si="67"/>
        <v>0</v>
      </c>
      <c r="AE433" s="31">
        <f t="shared" si="68"/>
        <v>0</v>
      </c>
      <c r="AF433" s="31">
        <f t="shared" si="69"/>
        <v>0</v>
      </c>
      <c r="AG433" s="31">
        <f t="shared" si="70"/>
        <v>0</v>
      </c>
      <c r="AH433" s="31">
        <f t="shared" si="71"/>
        <v>0</v>
      </c>
      <c r="AI433" s="31">
        <f t="shared" si="72"/>
        <v>0</v>
      </c>
      <c r="AJ433" s="31">
        <f t="shared" si="73"/>
        <v>0</v>
      </c>
      <c r="AK433" s="31">
        <f t="shared" si="74"/>
        <v>0</v>
      </c>
      <c r="AL433" s="31">
        <f t="shared" si="75"/>
        <v>0</v>
      </c>
    </row>
    <row r="434" spans="1:38" ht="18.75" customHeight="1" x14ac:dyDescent="0.25">
      <c r="A434" s="13">
        <v>820</v>
      </c>
      <c r="B434" s="5" t="s">
        <v>605</v>
      </c>
      <c r="C434" s="14">
        <v>16380</v>
      </c>
      <c r="D434" s="14"/>
      <c r="E434" s="3"/>
      <c r="F434" s="3"/>
      <c r="G434" s="3"/>
      <c r="H434" s="32"/>
      <c r="I434" s="33"/>
      <c r="K434" s="3"/>
      <c r="L434" s="3"/>
      <c r="M434" s="18"/>
      <c r="N434" s="18"/>
      <c r="O434" s="18"/>
      <c r="P434" s="111"/>
      <c r="Q434" s="18"/>
      <c r="R434" s="18"/>
      <c r="S434" s="3"/>
      <c r="T434" s="3"/>
      <c r="U434" s="3"/>
      <c r="V434" s="3"/>
      <c r="W434" s="3"/>
      <c r="X434" s="3"/>
      <c r="Y434" s="3"/>
      <c r="Z434" s="3"/>
      <c r="AA434" s="3"/>
      <c r="AB434" s="3"/>
      <c r="AC434" s="31">
        <f t="shared" si="66"/>
        <v>0</v>
      </c>
      <c r="AD434" s="31">
        <f t="shared" si="67"/>
        <v>0</v>
      </c>
      <c r="AE434" s="31">
        <f t="shared" si="68"/>
        <v>0</v>
      </c>
      <c r="AF434" s="31">
        <f t="shared" si="69"/>
        <v>0</v>
      </c>
      <c r="AG434" s="31">
        <f t="shared" si="70"/>
        <v>0</v>
      </c>
      <c r="AH434" s="31">
        <f t="shared" si="71"/>
        <v>0</v>
      </c>
      <c r="AI434" s="31">
        <f t="shared" si="72"/>
        <v>0</v>
      </c>
      <c r="AJ434" s="31">
        <f t="shared" si="73"/>
        <v>0</v>
      </c>
      <c r="AK434" s="31">
        <f t="shared" si="74"/>
        <v>0</v>
      </c>
      <c r="AL434" s="31">
        <f t="shared" si="75"/>
        <v>0</v>
      </c>
    </row>
    <row r="435" spans="1:38" ht="18.75" customHeight="1" x14ac:dyDescent="0.25">
      <c r="A435" s="13">
        <v>802</v>
      </c>
      <c r="B435" s="5" t="s">
        <v>591</v>
      </c>
      <c r="C435" s="14">
        <v>2890</v>
      </c>
      <c r="D435" s="14"/>
      <c r="E435" s="3"/>
      <c r="F435" s="3"/>
      <c r="G435" s="3"/>
      <c r="H435" s="32"/>
      <c r="I435" s="33"/>
      <c r="K435" s="3"/>
      <c r="L435" s="3"/>
      <c r="M435" s="18"/>
      <c r="N435" s="18"/>
      <c r="O435" s="18"/>
      <c r="P435" s="111"/>
      <c r="Q435" s="18"/>
      <c r="R435" s="18"/>
      <c r="S435" s="3"/>
      <c r="T435" s="3"/>
      <c r="U435" s="3"/>
      <c r="V435" s="3"/>
      <c r="W435" s="3"/>
      <c r="X435" s="3"/>
      <c r="Y435" s="3"/>
      <c r="Z435" s="3"/>
      <c r="AA435" s="3"/>
      <c r="AB435" s="3"/>
      <c r="AC435" s="31">
        <f t="shared" si="66"/>
        <v>0</v>
      </c>
      <c r="AD435" s="31">
        <f t="shared" si="67"/>
        <v>0</v>
      </c>
      <c r="AE435" s="31">
        <f t="shared" si="68"/>
        <v>0</v>
      </c>
      <c r="AF435" s="31">
        <f t="shared" si="69"/>
        <v>0</v>
      </c>
      <c r="AG435" s="31">
        <f t="shared" si="70"/>
        <v>0</v>
      </c>
      <c r="AH435" s="31">
        <f t="shared" si="71"/>
        <v>0</v>
      </c>
      <c r="AI435" s="31">
        <f t="shared" si="72"/>
        <v>0</v>
      </c>
      <c r="AJ435" s="31">
        <f t="shared" si="73"/>
        <v>0</v>
      </c>
      <c r="AK435" s="31">
        <f t="shared" si="74"/>
        <v>0</v>
      </c>
      <c r="AL435" s="31">
        <f t="shared" si="75"/>
        <v>0</v>
      </c>
    </row>
    <row r="436" spans="1:38" ht="18.75" customHeight="1" x14ac:dyDescent="0.25">
      <c r="A436" s="17">
        <v>875</v>
      </c>
      <c r="B436" s="3" t="s">
        <v>654</v>
      </c>
      <c r="C436" s="16">
        <v>1814</v>
      </c>
      <c r="D436" s="16"/>
      <c r="E436" s="3"/>
      <c r="F436" s="3"/>
      <c r="G436" s="3"/>
      <c r="H436" s="32"/>
      <c r="I436" s="33"/>
      <c r="K436" s="3"/>
      <c r="L436" s="3"/>
      <c r="M436" s="18"/>
      <c r="N436" s="18"/>
      <c r="O436" s="18"/>
      <c r="P436" s="111"/>
      <c r="Q436" s="18"/>
      <c r="R436" s="18"/>
      <c r="S436" s="3"/>
      <c r="T436" s="3"/>
      <c r="U436" s="3"/>
      <c r="V436" s="3"/>
      <c r="W436" s="3"/>
      <c r="X436" s="3"/>
      <c r="Y436" s="3"/>
      <c r="Z436" s="3"/>
      <c r="AA436" s="3"/>
      <c r="AB436" s="3"/>
      <c r="AC436" s="31">
        <f t="shared" si="66"/>
        <v>0</v>
      </c>
      <c r="AD436" s="31">
        <f t="shared" si="67"/>
        <v>0</v>
      </c>
      <c r="AE436" s="31">
        <f t="shared" si="68"/>
        <v>0</v>
      </c>
      <c r="AF436" s="31">
        <f t="shared" si="69"/>
        <v>0</v>
      </c>
      <c r="AG436" s="31">
        <f t="shared" si="70"/>
        <v>0</v>
      </c>
      <c r="AH436" s="31">
        <f t="shared" si="71"/>
        <v>0</v>
      </c>
      <c r="AI436" s="31">
        <f t="shared" si="72"/>
        <v>0</v>
      </c>
      <c r="AJ436" s="31">
        <f t="shared" si="73"/>
        <v>0</v>
      </c>
      <c r="AK436" s="31">
        <f t="shared" si="74"/>
        <v>0</v>
      </c>
      <c r="AL436" s="31">
        <f t="shared" si="75"/>
        <v>0</v>
      </c>
    </row>
    <row r="437" spans="1:38" ht="18.75" customHeight="1" x14ac:dyDescent="0.25">
      <c r="A437" s="17">
        <v>874</v>
      </c>
      <c r="B437" s="3" t="s">
        <v>653</v>
      </c>
      <c r="C437" s="16">
        <v>4140</v>
      </c>
      <c r="D437" s="16"/>
      <c r="E437" s="3"/>
      <c r="F437" s="3"/>
      <c r="G437" s="3"/>
      <c r="H437" s="32"/>
      <c r="I437" s="33"/>
      <c r="K437" s="3"/>
      <c r="L437" s="3"/>
      <c r="M437" s="18"/>
      <c r="N437" s="18"/>
      <c r="O437" s="18"/>
      <c r="P437" s="111"/>
      <c r="Q437" s="18"/>
      <c r="R437" s="18"/>
      <c r="S437" s="3"/>
      <c r="T437" s="3"/>
      <c r="U437" s="3"/>
      <c r="V437" s="3"/>
      <c r="W437" s="3"/>
      <c r="X437" s="3"/>
      <c r="Y437" s="3"/>
      <c r="Z437" s="3"/>
      <c r="AA437" s="3"/>
      <c r="AB437" s="3"/>
      <c r="AC437" s="31">
        <f t="shared" si="66"/>
        <v>0</v>
      </c>
      <c r="AD437" s="31">
        <f t="shared" si="67"/>
        <v>0</v>
      </c>
      <c r="AE437" s="31">
        <f t="shared" si="68"/>
        <v>0</v>
      </c>
      <c r="AF437" s="31">
        <f t="shared" si="69"/>
        <v>0</v>
      </c>
      <c r="AG437" s="31">
        <f t="shared" si="70"/>
        <v>0</v>
      </c>
      <c r="AH437" s="31">
        <f t="shared" si="71"/>
        <v>0</v>
      </c>
      <c r="AI437" s="31">
        <f t="shared" si="72"/>
        <v>0</v>
      </c>
      <c r="AJ437" s="31">
        <f t="shared" si="73"/>
        <v>0</v>
      </c>
      <c r="AK437" s="31">
        <f t="shared" si="74"/>
        <v>0</v>
      </c>
      <c r="AL437" s="31">
        <f t="shared" si="75"/>
        <v>0</v>
      </c>
    </row>
    <row r="438" spans="1:38" ht="18.75" customHeight="1" x14ac:dyDescent="0.25">
      <c r="A438" s="17">
        <v>870</v>
      </c>
      <c r="B438" s="3" t="s">
        <v>649</v>
      </c>
      <c r="C438" s="16">
        <v>1590</v>
      </c>
      <c r="D438" s="16"/>
      <c r="E438" s="3"/>
      <c r="F438" s="3"/>
      <c r="G438" s="3"/>
      <c r="H438" s="32"/>
      <c r="I438" s="33"/>
      <c r="K438" s="3"/>
      <c r="L438" s="3"/>
      <c r="M438" s="18"/>
      <c r="N438" s="18"/>
      <c r="O438" s="18"/>
      <c r="P438" s="111"/>
      <c r="Q438" s="18"/>
      <c r="R438" s="18"/>
      <c r="S438" s="3"/>
      <c r="T438" s="3"/>
      <c r="U438" s="3"/>
      <c r="V438" s="3"/>
      <c r="W438" s="3"/>
      <c r="X438" s="3"/>
      <c r="Y438" s="3"/>
      <c r="Z438" s="3"/>
      <c r="AA438" s="3"/>
      <c r="AB438" s="3"/>
      <c r="AC438" s="31">
        <f t="shared" si="66"/>
        <v>0</v>
      </c>
      <c r="AD438" s="31">
        <f t="shared" si="67"/>
        <v>0</v>
      </c>
      <c r="AE438" s="31">
        <f t="shared" si="68"/>
        <v>0</v>
      </c>
      <c r="AF438" s="31">
        <f t="shared" si="69"/>
        <v>0</v>
      </c>
      <c r="AG438" s="31">
        <f t="shared" si="70"/>
        <v>0</v>
      </c>
      <c r="AH438" s="31">
        <f t="shared" si="71"/>
        <v>0</v>
      </c>
      <c r="AI438" s="31">
        <f t="shared" si="72"/>
        <v>0</v>
      </c>
      <c r="AJ438" s="31">
        <f t="shared" si="73"/>
        <v>0</v>
      </c>
      <c r="AK438" s="31">
        <f t="shared" si="74"/>
        <v>0</v>
      </c>
      <c r="AL438" s="31">
        <f t="shared" si="75"/>
        <v>0</v>
      </c>
    </row>
    <row r="439" spans="1:38" ht="18.75" customHeight="1" x14ac:dyDescent="0.25">
      <c r="A439" s="17">
        <v>871</v>
      </c>
      <c r="B439" s="3" t="s">
        <v>650</v>
      </c>
      <c r="C439" s="16">
        <v>5439</v>
      </c>
      <c r="D439" s="16"/>
      <c r="E439" s="3"/>
      <c r="F439" s="3"/>
      <c r="G439" s="3"/>
      <c r="H439" s="32"/>
      <c r="I439" s="33"/>
      <c r="K439" s="3"/>
      <c r="L439" s="3"/>
      <c r="M439" s="18"/>
      <c r="N439" s="18"/>
      <c r="O439" s="18"/>
      <c r="P439" s="111"/>
      <c r="Q439" s="18"/>
      <c r="R439" s="18"/>
      <c r="S439" s="3"/>
      <c r="T439" s="3"/>
      <c r="U439" s="3"/>
      <c r="V439" s="3"/>
      <c r="W439" s="3"/>
      <c r="X439" s="3"/>
      <c r="Y439" s="3"/>
      <c r="Z439" s="3"/>
      <c r="AA439" s="3"/>
      <c r="AB439" s="3"/>
      <c r="AC439" s="31">
        <f t="shared" si="66"/>
        <v>0</v>
      </c>
      <c r="AD439" s="31">
        <f t="shared" si="67"/>
        <v>0</v>
      </c>
      <c r="AE439" s="31">
        <f t="shared" si="68"/>
        <v>0</v>
      </c>
      <c r="AF439" s="31">
        <f t="shared" si="69"/>
        <v>0</v>
      </c>
      <c r="AG439" s="31">
        <f t="shared" si="70"/>
        <v>0</v>
      </c>
      <c r="AH439" s="31">
        <f t="shared" si="71"/>
        <v>0</v>
      </c>
      <c r="AI439" s="31">
        <f t="shared" si="72"/>
        <v>0</v>
      </c>
      <c r="AJ439" s="31">
        <f t="shared" si="73"/>
        <v>0</v>
      </c>
      <c r="AK439" s="31">
        <f t="shared" si="74"/>
        <v>0</v>
      </c>
      <c r="AL439" s="31">
        <f t="shared" si="75"/>
        <v>0</v>
      </c>
    </row>
    <row r="440" spans="1:38" ht="18.75" customHeight="1" x14ac:dyDescent="0.25">
      <c r="A440" s="13">
        <v>811</v>
      </c>
      <c r="B440" s="5" t="s">
        <v>598</v>
      </c>
      <c r="C440" s="14">
        <v>13190</v>
      </c>
      <c r="D440" s="14"/>
      <c r="E440" s="3"/>
      <c r="AC440" s="31">
        <f t="shared" si="66"/>
        <v>0</v>
      </c>
      <c r="AD440" s="31">
        <f t="shared" si="67"/>
        <v>0</v>
      </c>
      <c r="AE440" s="31">
        <f t="shared" si="68"/>
        <v>0</v>
      </c>
      <c r="AF440" s="31">
        <f t="shared" si="69"/>
        <v>0</v>
      </c>
      <c r="AG440" s="31">
        <f t="shared" si="70"/>
        <v>0</v>
      </c>
      <c r="AH440" s="31">
        <f t="shared" si="71"/>
        <v>0</v>
      </c>
      <c r="AI440" s="31">
        <f t="shared" si="72"/>
        <v>0</v>
      </c>
      <c r="AJ440" s="31">
        <f t="shared" si="73"/>
        <v>0</v>
      </c>
      <c r="AK440" s="31">
        <f t="shared" si="74"/>
        <v>0</v>
      </c>
      <c r="AL440" s="31">
        <f t="shared" si="75"/>
        <v>0</v>
      </c>
    </row>
    <row r="441" spans="1:38" ht="18.75" customHeight="1" x14ac:dyDescent="0.25">
      <c r="A441" s="13">
        <v>809</v>
      </c>
      <c r="B441" s="5" t="s">
        <v>596</v>
      </c>
      <c r="C441" s="14">
        <v>2208</v>
      </c>
      <c r="D441" s="14"/>
      <c r="E441" s="3"/>
      <c r="F441" s="3"/>
      <c r="G441" s="3"/>
      <c r="H441" s="32"/>
      <c r="I441" s="33"/>
      <c r="K441" s="3"/>
      <c r="L441" s="3"/>
      <c r="M441" s="18"/>
      <c r="N441" s="18"/>
      <c r="O441" s="18"/>
      <c r="P441" s="111"/>
      <c r="Q441" s="18"/>
      <c r="R441" s="18"/>
      <c r="S441" s="3"/>
      <c r="T441" s="3"/>
      <c r="U441" s="3"/>
      <c r="V441" s="3"/>
      <c r="W441" s="3"/>
      <c r="X441" s="3"/>
      <c r="Y441" s="3"/>
      <c r="Z441" s="3"/>
      <c r="AA441" s="3"/>
      <c r="AB441" s="3"/>
      <c r="AC441" s="31">
        <f t="shared" si="66"/>
        <v>0</v>
      </c>
      <c r="AD441" s="31">
        <f t="shared" si="67"/>
        <v>0</v>
      </c>
      <c r="AE441" s="31">
        <f t="shared" si="68"/>
        <v>0</v>
      </c>
      <c r="AF441" s="31">
        <f t="shared" si="69"/>
        <v>0</v>
      </c>
      <c r="AG441" s="31">
        <f t="shared" si="70"/>
        <v>0</v>
      </c>
      <c r="AH441" s="31">
        <f t="shared" si="71"/>
        <v>0</v>
      </c>
      <c r="AI441" s="31">
        <f t="shared" si="72"/>
        <v>0</v>
      </c>
      <c r="AJ441" s="31">
        <f t="shared" si="73"/>
        <v>0</v>
      </c>
      <c r="AK441" s="31">
        <f t="shared" si="74"/>
        <v>0</v>
      </c>
      <c r="AL441" s="31">
        <f t="shared" si="75"/>
        <v>0</v>
      </c>
    </row>
    <row r="442" spans="1:38" ht="18.75" customHeight="1" x14ac:dyDescent="0.25">
      <c r="A442" s="13">
        <v>804</v>
      </c>
      <c r="B442" s="5" t="s">
        <v>593</v>
      </c>
      <c r="C442" s="14">
        <v>5900</v>
      </c>
      <c r="D442" s="14"/>
      <c r="E442" s="3"/>
      <c r="F442" s="3"/>
      <c r="G442" s="3"/>
      <c r="H442" s="32"/>
      <c r="I442" s="33"/>
      <c r="K442" s="3"/>
      <c r="L442" s="3"/>
      <c r="M442" s="18"/>
      <c r="N442" s="18"/>
      <c r="O442" s="18"/>
      <c r="P442" s="111"/>
      <c r="Q442" s="18"/>
      <c r="R442" s="18"/>
      <c r="S442" s="3"/>
      <c r="T442" s="3"/>
      <c r="U442" s="3"/>
      <c r="V442" s="3"/>
      <c r="W442" s="3"/>
      <c r="X442" s="3"/>
      <c r="Y442" s="3"/>
      <c r="Z442" s="3"/>
      <c r="AA442" s="3"/>
      <c r="AB442" s="3"/>
      <c r="AC442" s="31">
        <f t="shared" si="66"/>
        <v>0</v>
      </c>
      <c r="AD442" s="31">
        <f t="shared" si="67"/>
        <v>0</v>
      </c>
      <c r="AE442" s="31">
        <f t="shared" si="68"/>
        <v>0</v>
      </c>
      <c r="AF442" s="31">
        <f t="shared" si="69"/>
        <v>0</v>
      </c>
      <c r="AG442" s="31">
        <f t="shared" si="70"/>
        <v>0</v>
      </c>
      <c r="AH442" s="31">
        <f t="shared" si="71"/>
        <v>0</v>
      </c>
      <c r="AI442" s="31">
        <f t="shared" si="72"/>
        <v>0</v>
      </c>
      <c r="AJ442" s="31">
        <f t="shared" si="73"/>
        <v>0</v>
      </c>
      <c r="AK442" s="31">
        <f t="shared" si="74"/>
        <v>0</v>
      </c>
      <c r="AL442" s="31">
        <f t="shared" si="75"/>
        <v>0</v>
      </c>
    </row>
    <row r="443" spans="1:38" ht="18.75" customHeight="1" x14ac:dyDescent="0.25">
      <c r="A443" s="17">
        <v>888</v>
      </c>
      <c r="B443" s="3" t="s">
        <v>665</v>
      </c>
      <c r="C443" s="16">
        <v>2628</v>
      </c>
      <c r="D443" s="16"/>
      <c r="E443" s="3"/>
      <c r="F443" s="3"/>
      <c r="G443" s="3"/>
      <c r="H443" s="32"/>
      <c r="I443" s="33"/>
      <c r="K443" s="3"/>
      <c r="L443" s="3"/>
      <c r="M443" s="18"/>
      <c r="N443" s="18"/>
      <c r="O443" s="18"/>
      <c r="P443" s="111"/>
      <c r="Q443" s="18"/>
      <c r="R443" s="18"/>
      <c r="S443" s="3"/>
      <c r="T443" s="3"/>
      <c r="U443" s="3"/>
      <c r="V443" s="3"/>
      <c r="W443" s="3"/>
      <c r="X443" s="3"/>
      <c r="Y443" s="3"/>
      <c r="Z443" s="3"/>
      <c r="AA443" s="3"/>
      <c r="AB443" s="3"/>
      <c r="AC443" s="31">
        <f t="shared" si="66"/>
        <v>0</v>
      </c>
      <c r="AD443" s="31">
        <f t="shared" si="67"/>
        <v>0</v>
      </c>
      <c r="AE443" s="31">
        <f t="shared" si="68"/>
        <v>0</v>
      </c>
      <c r="AF443" s="31">
        <f t="shared" si="69"/>
        <v>0</v>
      </c>
      <c r="AG443" s="31">
        <f t="shared" si="70"/>
        <v>0</v>
      </c>
      <c r="AH443" s="31">
        <f t="shared" si="71"/>
        <v>0</v>
      </c>
      <c r="AI443" s="31">
        <f t="shared" si="72"/>
        <v>0</v>
      </c>
      <c r="AJ443" s="31">
        <f t="shared" si="73"/>
        <v>0</v>
      </c>
      <c r="AK443" s="31">
        <f t="shared" si="74"/>
        <v>0</v>
      </c>
      <c r="AL443" s="31">
        <f t="shared" si="75"/>
        <v>0</v>
      </c>
    </row>
    <row r="444" spans="1:38" ht="18.75" customHeight="1" x14ac:dyDescent="0.25">
      <c r="A444" s="13">
        <v>833</v>
      </c>
      <c r="B444" s="5" t="s">
        <v>617</v>
      </c>
      <c r="C444" s="14">
        <v>2944</v>
      </c>
      <c r="D444" s="14"/>
      <c r="E444" s="3"/>
      <c r="F444" s="3"/>
      <c r="G444" s="3"/>
      <c r="H444" s="32"/>
      <c r="I444" s="33"/>
      <c r="K444" s="3"/>
      <c r="L444" s="3"/>
      <c r="M444" s="18"/>
      <c r="N444" s="18"/>
      <c r="O444" s="18"/>
      <c r="P444" s="111"/>
      <c r="Q444" s="18"/>
      <c r="R444" s="18"/>
      <c r="S444" s="3"/>
      <c r="T444" s="3"/>
      <c r="U444" s="3"/>
      <c r="V444" s="3"/>
      <c r="W444" s="3"/>
      <c r="X444" s="3"/>
      <c r="Y444" s="3"/>
      <c r="Z444" s="3"/>
      <c r="AA444" s="3"/>
      <c r="AB444" s="3"/>
      <c r="AC444" s="31">
        <f t="shared" si="66"/>
        <v>0</v>
      </c>
      <c r="AD444" s="31">
        <f t="shared" si="67"/>
        <v>0</v>
      </c>
      <c r="AE444" s="31">
        <f t="shared" si="68"/>
        <v>0</v>
      </c>
      <c r="AF444" s="31">
        <f t="shared" si="69"/>
        <v>0</v>
      </c>
      <c r="AG444" s="31">
        <f t="shared" si="70"/>
        <v>0</v>
      </c>
      <c r="AH444" s="31">
        <f t="shared" si="71"/>
        <v>0</v>
      </c>
      <c r="AI444" s="31">
        <f t="shared" si="72"/>
        <v>0</v>
      </c>
      <c r="AJ444" s="31">
        <f t="shared" si="73"/>
        <v>0</v>
      </c>
      <c r="AK444" s="31">
        <f t="shared" si="74"/>
        <v>0</v>
      </c>
      <c r="AL444" s="31">
        <f t="shared" si="75"/>
        <v>0</v>
      </c>
    </row>
    <row r="445" spans="1:38" ht="18.75" customHeight="1" x14ac:dyDescent="0.25">
      <c r="A445" s="13">
        <v>834</v>
      </c>
      <c r="B445" s="5" t="s">
        <v>618</v>
      </c>
      <c r="C445" s="5">
        <v>765</v>
      </c>
      <c r="D445" s="5"/>
      <c r="E445" s="3"/>
      <c r="F445" s="3"/>
      <c r="G445" s="3"/>
      <c r="H445" s="32"/>
      <c r="I445" s="33"/>
      <c r="K445" s="3"/>
      <c r="L445" s="3"/>
      <c r="M445" s="18"/>
      <c r="N445" s="18"/>
      <c r="O445" s="18"/>
      <c r="P445" s="111"/>
      <c r="Q445" s="18"/>
      <c r="R445" s="18"/>
      <c r="S445" s="3"/>
      <c r="T445" s="3"/>
      <c r="U445" s="3"/>
      <c r="V445" s="3"/>
      <c r="W445" s="3"/>
      <c r="X445" s="3"/>
      <c r="Y445" s="3"/>
      <c r="Z445" s="3"/>
      <c r="AA445" s="3"/>
      <c r="AB445" s="3"/>
      <c r="AC445" s="31">
        <f t="shared" si="66"/>
        <v>0</v>
      </c>
      <c r="AD445" s="31">
        <f t="shared" si="67"/>
        <v>0</v>
      </c>
      <c r="AE445" s="31">
        <f t="shared" si="68"/>
        <v>0</v>
      </c>
      <c r="AF445" s="31">
        <f t="shared" si="69"/>
        <v>0</v>
      </c>
      <c r="AG445" s="31">
        <f t="shared" si="70"/>
        <v>0</v>
      </c>
      <c r="AH445" s="31">
        <f t="shared" si="71"/>
        <v>0</v>
      </c>
      <c r="AI445" s="31">
        <f t="shared" si="72"/>
        <v>0</v>
      </c>
      <c r="AJ445" s="31">
        <f t="shared" si="73"/>
        <v>0</v>
      </c>
      <c r="AK445" s="31">
        <f t="shared" si="74"/>
        <v>0</v>
      </c>
      <c r="AL445" s="31">
        <f t="shared" si="75"/>
        <v>0</v>
      </c>
    </row>
    <row r="446" spans="1:38" ht="18.75" customHeight="1" x14ac:dyDescent="0.25">
      <c r="A446" s="17">
        <v>893</v>
      </c>
      <c r="B446" s="3" t="s">
        <v>670</v>
      </c>
      <c r="C446" s="16">
        <v>2506</v>
      </c>
      <c r="D446" s="16"/>
      <c r="E446" s="3"/>
      <c r="F446" s="3"/>
      <c r="G446" s="3"/>
      <c r="H446" s="32"/>
      <c r="I446" s="33"/>
      <c r="K446" s="3"/>
      <c r="L446" s="3"/>
      <c r="M446" s="18"/>
      <c r="N446" s="18"/>
      <c r="O446" s="18"/>
      <c r="P446" s="111"/>
      <c r="Q446" s="18"/>
      <c r="R446" s="18"/>
      <c r="S446" s="3"/>
      <c r="T446" s="3"/>
      <c r="U446" s="3"/>
      <c r="V446" s="3"/>
      <c r="W446" s="3"/>
      <c r="X446" s="3"/>
      <c r="Y446" s="3"/>
      <c r="Z446" s="3"/>
      <c r="AA446" s="3"/>
      <c r="AB446" s="3"/>
      <c r="AC446" s="31">
        <f t="shared" si="66"/>
        <v>0</v>
      </c>
      <c r="AD446" s="31">
        <f t="shared" si="67"/>
        <v>0</v>
      </c>
      <c r="AE446" s="31">
        <f t="shared" si="68"/>
        <v>0</v>
      </c>
      <c r="AF446" s="31">
        <f t="shared" si="69"/>
        <v>0</v>
      </c>
      <c r="AG446" s="31">
        <f t="shared" si="70"/>
        <v>0</v>
      </c>
      <c r="AH446" s="31">
        <f t="shared" si="71"/>
        <v>0</v>
      </c>
      <c r="AI446" s="31">
        <f t="shared" si="72"/>
        <v>0</v>
      </c>
      <c r="AJ446" s="31">
        <f t="shared" si="73"/>
        <v>0</v>
      </c>
      <c r="AK446" s="31">
        <f t="shared" si="74"/>
        <v>0</v>
      </c>
      <c r="AL446" s="31">
        <f t="shared" si="75"/>
        <v>0</v>
      </c>
    </row>
    <row r="447" spans="1:38" ht="18.75" customHeight="1" x14ac:dyDescent="0.25">
      <c r="A447" s="17">
        <v>978</v>
      </c>
      <c r="B447" s="3" t="s">
        <v>746</v>
      </c>
      <c r="C447" s="16">
        <v>1248</v>
      </c>
      <c r="D447" s="16"/>
      <c r="E447" s="3"/>
      <c r="F447" s="3"/>
      <c r="G447" s="3"/>
      <c r="H447" s="32"/>
      <c r="I447" s="33"/>
      <c r="K447" s="3"/>
      <c r="L447" s="3"/>
      <c r="M447" s="18"/>
      <c r="N447" s="18"/>
      <c r="O447" s="18"/>
      <c r="P447" s="111"/>
      <c r="Q447" s="18"/>
      <c r="R447" s="18"/>
      <c r="S447" s="3"/>
      <c r="T447" s="3"/>
      <c r="U447" s="3"/>
      <c r="V447" s="3"/>
      <c r="W447" s="3"/>
      <c r="X447" s="3"/>
      <c r="Y447" s="3"/>
      <c r="Z447" s="3"/>
      <c r="AA447" s="3"/>
      <c r="AB447" s="3"/>
      <c r="AC447" s="31">
        <f t="shared" si="66"/>
        <v>0</v>
      </c>
      <c r="AD447" s="31">
        <f t="shared" si="67"/>
        <v>0</v>
      </c>
      <c r="AE447" s="31">
        <f t="shared" si="68"/>
        <v>0</v>
      </c>
      <c r="AF447" s="31">
        <f t="shared" si="69"/>
        <v>0</v>
      </c>
      <c r="AG447" s="31">
        <f t="shared" si="70"/>
        <v>0</v>
      </c>
      <c r="AH447" s="31">
        <f t="shared" si="71"/>
        <v>0</v>
      </c>
      <c r="AI447" s="31">
        <f t="shared" si="72"/>
        <v>0</v>
      </c>
      <c r="AJ447" s="31">
        <f t="shared" si="73"/>
        <v>0</v>
      </c>
      <c r="AK447" s="31">
        <f t="shared" si="74"/>
        <v>0</v>
      </c>
      <c r="AL447" s="31">
        <f t="shared" si="75"/>
        <v>0</v>
      </c>
    </row>
    <row r="448" spans="1:38" ht="18.75" customHeight="1" x14ac:dyDescent="0.25">
      <c r="A448" s="17">
        <v>234</v>
      </c>
      <c r="B448" s="3" t="s">
        <v>414</v>
      </c>
      <c r="C448" s="16">
        <v>48304</v>
      </c>
      <c r="D448" s="16"/>
      <c r="E448" s="3"/>
      <c r="F448" s="3"/>
      <c r="G448" s="3"/>
      <c r="H448" s="32"/>
      <c r="I448" s="33"/>
      <c r="K448" s="3"/>
      <c r="L448" s="3"/>
      <c r="M448" s="18"/>
      <c r="N448" s="18"/>
      <c r="O448" s="18"/>
      <c r="P448" s="111"/>
      <c r="Q448" s="18"/>
      <c r="R448" s="18"/>
      <c r="S448" s="3"/>
      <c r="T448" s="3"/>
      <c r="U448" s="3"/>
      <c r="V448" s="3"/>
      <c r="W448" s="3"/>
      <c r="X448" s="3"/>
      <c r="Y448" s="3"/>
      <c r="Z448" s="3"/>
      <c r="AA448" s="3"/>
      <c r="AB448" s="3"/>
      <c r="AC448" s="31">
        <f t="shared" si="66"/>
        <v>0</v>
      </c>
      <c r="AD448" s="31">
        <f t="shared" si="67"/>
        <v>0</v>
      </c>
      <c r="AE448" s="31">
        <f t="shared" si="68"/>
        <v>0</v>
      </c>
      <c r="AF448" s="31">
        <f t="shared" si="69"/>
        <v>0</v>
      </c>
      <c r="AG448" s="31">
        <f t="shared" si="70"/>
        <v>0</v>
      </c>
      <c r="AH448" s="31">
        <f t="shared" si="71"/>
        <v>0</v>
      </c>
      <c r="AI448" s="31">
        <f t="shared" si="72"/>
        <v>0</v>
      </c>
      <c r="AJ448" s="31">
        <f t="shared" si="73"/>
        <v>0</v>
      </c>
      <c r="AK448" s="31">
        <f t="shared" si="74"/>
        <v>0</v>
      </c>
      <c r="AL448" s="31">
        <f t="shared" si="75"/>
        <v>0</v>
      </c>
    </row>
    <row r="449" spans="1:38" ht="18.75" customHeight="1" x14ac:dyDescent="0.25">
      <c r="A449" s="13">
        <v>548</v>
      </c>
      <c r="B449" s="5" t="s">
        <v>529</v>
      </c>
      <c r="C449" s="14">
        <v>8154</v>
      </c>
      <c r="D449" s="14"/>
      <c r="E449" s="2"/>
      <c r="F449" s="2"/>
      <c r="G449" s="2"/>
      <c r="H449" s="35"/>
      <c r="I449" s="36"/>
      <c r="J449" s="37"/>
      <c r="K449" s="2"/>
      <c r="L449" s="2"/>
      <c r="M449" s="38"/>
      <c r="N449" s="38"/>
      <c r="O449" s="38"/>
      <c r="P449" s="39"/>
      <c r="Q449" s="38"/>
      <c r="R449" s="38"/>
      <c r="S449" s="2"/>
      <c r="T449" s="2"/>
      <c r="U449" s="2"/>
      <c r="V449" s="2"/>
      <c r="W449" s="2"/>
      <c r="X449" s="2"/>
      <c r="Y449" s="2"/>
      <c r="Z449" s="2"/>
      <c r="AA449" s="2"/>
      <c r="AB449" s="2"/>
      <c r="AC449" s="31">
        <f t="shared" si="66"/>
        <v>0</v>
      </c>
      <c r="AD449" s="31">
        <f t="shared" si="67"/>
        <v>0</v>
      </c>
      <c r="AE449" s="31">
        <f t="shared" si="68"/>
        <v>0</v>
      </c>
      <c r="AF449" s="31">
        <f t="shared" si="69"/>
        <v>0</v>
      </c>
      <c r="AG449" s="31">
        <f t="shared" si="70"/>
        <v>0</v>
      </c>
      <c r="AH449" s="31">
        <f t="shared" si="71"/>
        <v>0</v>
      </c>
      <c r="AI449" s="31">
        <f t="shared" si="72"/>
        <v>0</v>
      </c>
      <c r="AJ449" s="31">
        <f t="shared" si="73"/>
        <v>0</v>
      </c>
      <c r="AK449" s="31">
        <f t="shared" si="74"/>
        <v>0</v>
      </c>
      <c r="AL449" s="31">
        <f t="shared" si="75"/>
        <v>0</v>
      </c>
    </row>
    <row r="450" spans="1:38" ht="18.75" customHeight="1" x14ac:dyDescent="0.25">
      <c r="A450" s="17">
        <v>1013</v>
      </c>
      <c r="B450" s="3" t="s">
        <v>777</v>
      </c>
      <c r="C450" s="16">
        <v>3456</v>
      </c>
      <c r="D450" s="16"/>
      <c r="E450" s="3"/>
      <c r="F450" s="3"/>
      <c r="G450" s="3"/>
      <c r="H450" s="32"/>
      <c r="I450" s="33"/>
      <c r="K450" s="3"/>
      <c r="L450" s="3"/>
      <c r="M450" s="18"/>
      <c r="N450" s="18"/>
      <c r="O450" s="18"/>
      <c r="P450" s="111"/>
      <c r="Q450" s="18"/>
      <c r="R450" s="18"/>
      <c r="S450" s="3"/>
      <c r="T450" s="3"/>
      <c r="U450" s="3"/>
      <c r="V450" s="3"/>
      <c r="W450" s="3"/>
      <c r="X450" s="3"/>
      <c r="Y450" s="3"/>
      <c r="Z450" s="3"/>
      <c r="AA450" s="3"/>
      <c r="AB450" s="3"/>
      <c r="AC450" s="31">
        <f t="shared" si="66"/>
        <v>0</v>
      </c>
      <c r="AD450" s="31">
        <f t="shared" si="67"/>
        <v>0</v>
      </c>
      <c r="AE450" s="31">
        <f t="shared" si="68"/>
        <v>0</v>
      </c>
      <c r="AF450" s="31">
        <f t="shared" si="69"/>
        <v>0</v>
      </c>
      <c r="AG450" s="31">
        <f t="shared" si="70"/>
        <v>0</v>
      </c>
      <c r="AH450" s="31">
        <f t="shared" si="71"/>
        <v>0</v>
      </c>
      <c r="AI450" s="31">
        <f t="shared" si="72"/>
        <v>0</v>
      </c>
      <c r="AJ450" s="31">
        <f t="shared" si="73"/>
        <v>0</v>
      </c>
      <c r="AK450" s="31">
        <f t="shared" si="74"/>
        <v>0</v>
      </c>
      <c r="AL450" s="31">
        <f t="shared" si="75"/>
        <v>0</v>
      </c>
    </row>
    <row r="451" spans="1:38" ht="18.75" customHeight="1" x14ac:dyDescent="0.25">
      <c r="A451" s="17">
        <v>1015</v>
      </c>
      <c r="B451" s="3" t="s">
        <v>779</v>
      </c>
      <c r="C451" s="16">
        <v>2304</v>
      </c>
      <c r="D451" s="16"/>
      <c r="E451" s="3"/>
      <c r="F451" s="3"/>
      <c r="G451" s="3"/>
      <c r="H451" s="32"/>
      <c r="I451" s="33"/>
      <c r="K451" s="3"/>
      <c r="L451" s="3"/>
      <c r="M451" s="18"/>
      <c r="N451" s="18"/>
      <c r="O451" s="18"/>
      <c r="P451" s="111"/>
      <c r="Q451" s="18"/>
      <c r="R451" s="18"/>
      <c r="S451" s="3"/>
      <c r="T451" s="3"/>
      <c r="U451" s="3"/>
      <c r="V451" s="3"/>
      <c r="W451" s="3"/>
      <c r="X451" s="3"/>
      <c r="Y451" s="3"/>
      <c r="Z451" s="3"/>
      <c r="AA451" s="3"/>
      <c r="AB451" s="3"/>
      <c r="AC451" s="31">
        <f t="shared" si="66"/>
        <v>0</v>
      </c>
      <c r="AD451" s="31">
        <f t="shared" si="67"/>
        <v>0</v>
      </c>
      <c r="AE451" s="31">
        <f t="shared" si="68"/>
        <v>0</v>
      </c>
      <c r="AF451" s="31">
        <f t="shared" si="69"/>
        <v>0</v>
      </c>
      <c r="AG451" s="31">
        <f t="shared" si="70"/>
        <v>0</v>
      </c>
      <c r="AH451" s="31">
        <f t="shared" si="71"/>
        <v>0</v>
      </c>
      <c r="AI451" s="31">
        <f t="shared" si="72"/>
        <v>0</v>
      </c>
      <c r="AJ451" s="31">
        <f t="shared" si="73"/>
        <v>0</v>
      </c>
      <c r="AK451" s="31">
        <f t="shared" si="74"/>
        <v>0</v>
      </c>
      <c r="AL451" s="31">
        <f t="shared" si="75"/>
        <v>0</v>
      </c>
    </row>
    <row r="452" spans="1:38" ht="18.75" customHeight="1" x14ac:dyDescent="0.25">
      <c r="A452" s="17">
        <v>861</v>
      </c>
      <c r="B452" s="3" t="s">
        <v>641</v>
      </c>
      <c r="C452" s="16">
        <v>4409</v>
      </c>
      <c r="D452" s="16"/>
      <c r="E452" s="3"/>
      <c r="F452" s="3"/>
      <c r="G452" s="3"/>
      <c r="H452" s="32"/>
      <c r="I452" s="33"/>
      <c r="K452" s="3"/>
      <c r="L452" s="3"/>
      <c r="M452" s="18"/>
      <c r="N452" s="18"/>
      <c r="O452" s="18"/>
      <c r="P452" s="111"/>
      <c r="Q452" s="18"/>
      <c r="R452" s="18"/>
      <c r="S452" s="3"/>
      <c r="T452" s="3"/>
      <c r="U452" s="3"/>
      <c r="V452" s="3"/>
      <c r="W452" s="3"/>
      <c r="X452" s="3"/>
      <c r="Y452" s="3"/>
      <c r="Z452" s="3"/>
      <c r="AA452" s="3"/>
      <c r="AB452" s="3"/>
      <c r="AC452" s="31">
        <f t="shared" ref="AC452:AC515" si="76">S452/C452</f>
        <v>0</v>
      </c>
      <c r="AD452" s="31">
        <f t="shared" ref="AD452:AD515" si="77">T452/C452</f>
        <v>0</v>
      </c>
      <c r="AE452" s="31">
        <f t="shared" ref="AE452:AE515" si="78">U452/C452</f>
        <v>0</v>
      </c>
      <c r="AF452" s="31">
        <f t="shared" ref="AF452:AF515" si="79">V452/C452</f>
        <v>0</v>
      </c>
      <c r="AG452" s="31">
        <f t="shared" ref="AG452:AG515" si="80">W452/C452</f>
        <v>0</v>
      </c>
      <c r="AH452" s="31">
        <f t="shared" ref="AH452:AH515" si="81">X452/C452</f>
        <v>0</v>
      </c>
      <c r="AI452" s="31">
        <f t="shared" ref="AI452:AI515" si="82">Y452/C452</f>
        <v>0</v>
      </c>
      <c r="AJ452" s="31">
        <f t="shared" ref="AJ452:AJ515" si="83">Z452/C452</f>
        <v>0</v>
      </c>
      <c r="AK452" s="31">
        <f t="shared" ref="AK452:AK515" si="84">AA452/C452</f>
        <v>0</v>
      </c>
      <c r="AL452" s="31">
        <f t="shared" ref="AL452:AL515" si="85">AB452/C452</f>
        <v>0</v>
      </c>
    </row>
    <row r="453" spans="1:38" ht="18.75" customHeight="1" x14ac:dyDescent="0.25">
      <c r="A453" s="17">
        <v>869</v>
      </c>
      <c r="B453" s="3" t="s">
        <v>648</v>
      </c>
      <c r="C453" s="16">
        <v>6000</v>
      </c>
      <c r="D453" s="16"/>
      <c r="E453" s="3"/>
      <c r="F453" s="3"/>
      <c r="G453" s="3"/>
      <c r="H453" s="32"/>
      <c r="I453" s="33"/>
      <c r="K453" s="3"/>
      <c r="L453" s="3"/>
      <c r="M453" s="18"/>
      <c r="N453" s="18"/>
      <c r="O453" s="18"/>
      <c r="P453" s="111"/>
      <c r="Q453" s="18"/>
      <c r="R453" s="18"/>
      <c r="S453" s="3"/>
      <c r="T453" s="3"/>
      <c r="U453" s="3"/>
      <c r="V453" s="3"/>
      <c r="W453" s="3"/>
      <c r="X453" s="3"/>
      <c r="Y453" s="3"/>
      <c r="Z453" s="3"/>
      <c r="AA453" s="3"/>
      <c r="AB453" s="3"/>
      <c r="AC453" s="31">
        <f t="shared" si="76"/>
        <v>0</v>
      </c>
      <c r="AD453" s="31">
        <f t="shared" si="77"/>
        <v>0</v>
      </c>
      <c r="AE453" s="31">
        <f t="shared" si="78"/>
        <v>0</v>
      </c>
      <c r="AF453" s="31">
        <f t="shared" si="79"/>
        <v>0</v>
      </c>
      <c r="AG453" s="31">
        <f t="shared" si="80"/>
        <v>0</v>
      </c>
      <c r="AH453" s="31">
        <f t="shared" si="81"/>
        <v>0</v>
      </c>
      <c r="AI453" s="31">
        <f t="shared" si="82"/>
        <v>0</v>
      </c>
      <c r="AJ453" s="31">
        <f t="shared" si="83"/>
        <v>0</v>
      </c>
      <c r="AK453" s="31">
        <f t="shared" si="84"/>
        <v>0</v>
      </c>
      <c r="AL453" s="31">
        <f t="shared" si="85"/>
        <v>0</v>
      </c>
    </row>
    <row r="454" spans="1:38" ht="18.75" customHeight="1" x14ac:dyDescent="0.25">
      <c r="A454" s="13">
        <v>383</v>
      </c>
      <c r="B454" s="5" t="s">
        <v>496</v>
      </c>
      <c r="C454" s="14">
        <v>14512</v>
      </c>
      <c r="D454" s="14"/>
      <c r="E454" s="2"/>
      <c r="F454" s="2"/>
      <c r="G454" s="2"/>
      <c r="H454" s="35"/>
      <c r="I454" s="36"/>
      <c r="J454" s="37"/>
      <c r="K454" s="2"/>
      <c r="L454" s="2"/>
      <c r="M454" s="38"/>
      <c r="N454" s="38"/>
      <c r="O454" s="38"/>
      <c r="P454" s="39"/>
      <c r="Q454" s="38"/>
      <c r="R454" s="38"/>
      <c r="S454" s="2"/>
      <c r="T454" s="2"/>
      <c r="U454" s="2"/>
      <c r="V454" s="2"/>
      <c r="W454" s="2"/>
      <c r="X454" s="2"/>
      <c r="Y454" s="2"/>
      <c r="Z454" s="2"/>
      <c r="AA454" s="2"/>
      <c r="AB454" s="2"/>
      <c r="AC454" s="31">
        <f t="shared" si="76"/>
        <v>0</v>
      </c>
      <c r="AD454" s="31">
        <f t="shared" si="77"/>
        <v>0</v>
      </c>
      <c r="AE454" s="31">
        <f t="shared" si="78"/>
        <v>0</v>
      </c>
      <c r="AF454" s="31">
        <f t="shared" si="79"/>
        <v>0</v>
      </c>
      <c r="AG454" s="31">
        <f t="shared" si="80"/>
        <v>0</v>
      </c>
      <c r="AH454" s="31">
        <f t="shared" si="81"/>
        <v>0</v>
      </c>
      <c r="AI454" s="31">
        <f t="shared" si="82"/>
        <v>0</v>
      </c>
      <c r="AJ454" s="31">
        <f t="shared" si="83"/>
        <v>0</v>
      </c>
      <c r="AK454" s="31">
        <f t="shared" si="84"/>
        <v>0</v>
      </c>
      <c r="AL454" s="31">
        <f t="shared" si="85"/>
        <v>0</v>
      </c>
    </row>
    <row r="455" spans="1:38" ht="18.75" customHeight="1" x14ac:dyDescent="0.25">
      <c r="A455" s="24">
        <v>314</v>
      </c>
      <c r="B455" s="5" t="s">
        <v>455</v>
      </c>
      <c r="C455" s="14">
        <v>1221</v>
      </c>
      <c r="D455" s="14"/>
      <c r="E455" s="2"/>
      <c r="F455" s="2"/>
      <c r="G455" s="2"/>
      <c r="H455" s="35"/>
      <c r="I455" s="36"/>
      <c r="J455" s="37"/>
      <c r="K455" s="2"/>
      <c r="L455" s="2"/>
      <c r="M455" s="38"/>
      <c r="N455" s="38"/>
      <c r="O455" s="38"/>
      <c r="P455" s="39"/>
      <c r="Q455" s="38"/>
      <c r="R455" s="38"/>
      <c r="S455" s="2"/>
      <c r="T455" s="2"/>
      <c r="U455" s="2"/>
      <c r="V455" s="2"/>
      <c r="W455" s="2"/>
      <c r="X455" s="2"/>
      <c r="Y455" s="2"/>
      <c r="Z455" s="2"/>
      <c r="AA455" s="2"/>
      <c r="AB455" s="2"/>
      <c r="AC455" s="31">
        <f t="shared" si="76"/>
        <v>0</v>
      </c>
      <c r="AD455" s="31">
        <f t="shared" si="77"/>
        <v>0</v>
      </c>
      <c r="AE455" s="31">
        <f t="shared" si="78"/>
        <v>0</v>
      </c>
      <c r="AF455" s="31">
        <f t="shared" si="79"/>
        <v>0</v>
      </c>
      <c r="AG455" s="31">
        <f t="shared" si="80"/>
        <v>0</v>
      </c>
      <c r="AH455" s="31">
        <f t="shared" si="81"/>
        <v>0</v>
      </c>
      <c r="AI455" s="31">
        <f t="shared" si="82"/>
        <v>0</v>
      </c>
      <c r="AJ455" s="31">
        <f t="shared" si="83"/>
        <v>0</v>
      </c>
      <c r="AK455" s="31">
        <f t="shared" si="84"/>
        <v>0</v>
      </c>
      <c r="AL455" s="31">
        <f t="shared" si="85"/>
        <v>0</v>
      </c>
    </row>
    <row r="456" spans="1:38" ht="18.75" customHeight="1" x14ac:dyDescent="0.25">
      <c r="A456" s="24">
        <v>344</v>
      </c>
      <c r="B456" s="5" t="s">
        <v>479</v>
      </c>
      <c r="C456" s="14">
        <v>1455</v>
      </c>
      <c r="D456" s="14"/>
      <c r="E456" s="2"/>
      <c r="F456" s="2"/>
      <c r="G456" s="2"/>
      <c r="H456" s="35"/>
      <c r="I456" s="36"/>
      <c r="J456" s="37"/>
      <c r="K456" s="2"/>
      <c r="L456" s="2"/>
      <c r="M456" s="38"/>
      <c r="N456" s="38"/>
      <c r="O456" s="38"/>
      <c r="P456" s="39"/>
      <c r="Q456" s="38"/>
      <c r="R456" s="38"/>
      <c r="S456" s="2"/>
      <c r="T456" s="2"/>
      <c r="U456" s="2"/>
      <c r="V456" s="2"/>
      <c r="W456" s="2"/>
      <c r="X456" s="2"/>
      <c r="Y456" s="2"/>
      <c r="Z456" s="2"/>
      <c r="AA456" s="2"/>
      <c r="AB456" s="2"/>
      <c r="AC456" s="31">
        <f t="shared" si="76"/>
        <v>0</v>
      </c>
      <c r="AD456" s="31">
        <f t="shared" si="77"/>
        <v>0</v>
      </c>
      <c r="AE456" s="31">
        <f t="shared" si="78"/>
        <v>0</v>
      </c>
      <c r="AF456" s="31">
        <f t="shared" si="79"/>
        <v>0</v>
      </c>
      <c r="AG456" s="31">
        <f t="shared" si="80"/>
        <v>0</v>
      </c>
      <c r="AH456" s="31">
        <f t="shared" si="81"/>
        <v>0</v>
      </c>
      <c r="AI456" s="31">
        <f t="shared" si="82"/>
        <v>0</v>
      </c>
      <c r="AJ456" s="31">
        <f t="shared" si="83"/>
        <v>0</v>
      </c>
      <c r="AK456" s="31">
        <f t="shared" si="84"/>
        <v>0</v>
      </c>
      <c r="AL456" s="31">
        <f t="shared" si="85"/>
        <v>0</v>
      </c>
    </row>
    <row r="457" spans="1:38" ht="18.75" customHeight="1" x14ac:dyDescent="0.25">
      <c r="A457" s="17">
        <v>1137</v>
      </c>
      <c r="B457" s="3" t="s">
        <v>137</v>
      </c>
      <c r="C457" s="16">
        <v>116449</v>
      </c>
      <c r="D457" s="16"/>
      <c r="E457" s="3">
        <v>1800</v>
      </c>
      <c r="F457" s="3"/>
      <c r="G457" s="3"/>
      <c r="H457" s="32">
        <f>E457*'[1]Estimates for kW-kWh'!$E$4</f>
        <v>708.60073710073709</v>
      </c>
      <c r="I457" s="33">
        <f>H457*'[1]Estimates for kW-kWh'!$H$4</f>
        <v>91.16897899824761</v>
      </c>
      <c r="J457" s="34">
        <f>H457*'[1]Estimates for kW-kWh'!$I$4</f>
        <v>118728.25362201428</v>
      </c>
      <c r="K457" s="3"/>
      <c r="L457" s="3"/>
      <c r="M457" s="18"/>
      <c r="N457" s="18"/>
      <c r="O457" s="18"/>
      <c r="P457" s="111"/>
      <c r="Q457" s="18"/>
      <c r="R457" s="18"/>
      <c r="S457" s="3"/>
      <c r="T457" s="3"/>
      <c r="U457" s="3"/>
      <c r="V457" s="3"/>
      <c r="W457" s="3"/>
      <c r="X457" s="3"/>
      <c r="Y457" s="3"/>
      <c r="Z457" s="3"/>
      <c r="AA457" s="3"/>
      <c r="AB457" s="3"/>
      <c r="AC457" s="31">
        <f t="shared" si="76"/>
        <v>0</v>
      </c>
      <c r="AD457" s="31">
        <f t="shared" si="77"/>
        <v>0</v>
      </c>
      <c r="AE457" s="31">
        <f t="shared" si="78"/>
        <v>0</v>
      </c>
      <c r="AF457" s="31">
        <f t="shared" si="79"/>
        <v>0</v>
      </c>
      <c r="AG457" s="31">
        <f t="shared" si="80"/>
        <v>0</v>
      </c>
      <c r="AH457" s="31">
        <f t="shared" si="81"/>
        <v>0</v>
      </c>
      <c r="AI457" s="31">
        <f t="shared" si="82"/>
        <v>0</v>
      </c>
      <c r="AJ457" s="31">
        <f t="shared" si="83"/>
        <v>0</v>
      </c>
      <c r="AK457" s="31">
        <f t="shared" si="84"/>
        <v>0</v>
      </c>
      <c r="AL457" s="31">
        <f t="shared" si="85"/>
        <v>0</v>
      </c>
    </row>
    <row r="458" spans="1:38" ht="18.75" customHeight="1" x14ac:dyDescent="0.25">
      <c r="A458" s="17">
        <v>868</v>
      </c>
      <c r="B458" s="3" t="s">
        <v>647</v>
      </c>
      <c r="C458" s="16">
        <v>4320</v>
      </c>
      <c r="D458" s="16"/>
      <c r="E458" s="3"/>
      <c r="F458" s="3"/>
      <c r="G458" s="3"/>
      <c r="H458" s="32"/>
      <c r="I458" s="33"/>
      <c r="K458" s="3"/>
      <c r="L458" s="3"/>
      <c r="M458" s="18"/>
      <c r="N458" s="18"/>
      <c r="O458" s="18"/>
      <c r="P458" s="111"/>
      <c r="Q458" s="18"/>
      <c r="R458" s="18"/>
      <c r="S458" s="3"/>
      <c r="T458" s="3"/>
      <c r="U458" s="3"/>
      <c r="V458" s="3"/>
      <c r="W458" s="3"/>
      <c r="X458" s="3"/>
      <c r="Y458" s="3"/>
      <c r="Z458" s="3"/>
      <c r="AA458" s="3"/>
      <c r="AB458" s="3"/>
      <c r="AC458" s="31">
        <f t="shared" si="76"/>
        <v>0</v>
      </c>
      <c r="AD458" s="31">
        <f t="shared" si="77"/>
        <v>0</v>
      </c>
      <c r="AE458" s="31">
        <f t="shared" si="78"/>
        <v>0</v>
      </c>
      <c r="AF458" s="31">
        <f t="shared" si="79"/>
        <v>0</v>
      </c>
      <c r="AG458" s="31">
        <f t="shared" si="80"/>
        <v>0</v>
      </c>
      <c r="AH458" s="31">
        <f t="shared" si="81"/>
        <v>0</v>
      </c>
      <c r="AI458" s="31">
        <f t="shared" si="82"/>
        <v>0</v>
      </c>
      <c r="AJ458" s="31">
        <f t="shared" si="83"/>
        <v>0</v>
      </c>
      <c r="AK458" s="31">
        <f t="shared" si="84"/>
        <v>0</v>
      </c>
      <c r="AL458" s="31">
        <f t="shared" si="85"/>
        <v>0</v>
      </c>
    </row>
    <row r="459" spans="1:38" ht="18.75" customHeight="1" x14ac:dyDescent="0.25">
      <c r="A459" s="13">
        <v>819</v>
      </c>
      <c r="B459" s="5" t="s">
        <v>604</v>
      </c>
      <c r="C459" s="14">
        <v>4260</v>
      </c>
      <c r="D459" s="14"/>
      <c r="E459" s="3"/>
      <c r="F459" s="3"/>
      <c r="G459" s="3"/>
      <c r="H459" s="32"/>
      <c r="I459" s="33"/>
      <c r="K459" s="3"/>
      <c r="L459" s="3"/>
      <c r="M459" s="18"/>
      <c r="N459" s="18"/>
      <c r="O459" s="18"/>
      <c r="P459" s="111"/>
      <c r="Q459" s="18"/>
      <c r="R459" s="18"/>
      <c r="S459" s="3"/>
      <c r="T459" s="3"/>
      <c r="U459" s="3"/>
      <c r="V459" s="3"/>
      <c r="W459" s="3"/>
      <c r="X459" s="3"/>
      <c r="Y459" s="3"/>
      <c r="Z459" s="3"/>
      <c r="AA459" s="3"/>
      <c r="AB459" s="3"/>
      <c r="AC459" s="31">
        <f t="shared" si="76"/>
        <v>0</v>
      </c>
      <c r="AD459" s="31">
        <f t="shared" si="77"/>
        <v>0</v>
      </c>
      <c r="AE459" s="31">
        <f t="shared" si="78"/>
        <v>0</v>
      </c>
      <c r="AF459" s="31">
        <f t="shared" si="79"/>
        <v>0</v>
      </c>
      <c r="AG459" s="31">
        <f t="shared" si="80"/>
        <v>0</v>
      </c>
      <c r="AH459" s="31">
        <f t="shared" si="81"/>
        <v>0</v>
      </c>
      <c r="AI459" s="31">
        <f t="shared" si="82"/>
        <v>0</v>
      </c>
      <c r="AJ459" s="31">
        <f t="shared" si="83"/>
        <v>0</v>
      </c>
      <c r="AK459" s="31">
        <f t="shared" si="84"/>
        <v>0</v>
      </c>
      <c r="AL459" s="31">
        <f t="shared" si="85"/>
        <v>0</v>
      </c>
    </row>
    <row r="460" spans="1:38" ht="18.75" customHeight="1" x14ac:dyDescent="0.25">
      <c r="A460" s="17">
        <v>863</v>
      </c>
      <c r="B460" s="3" t="s">
        <v>604</v>
      </c>
      <c r="C460" s="16">
        <v>1110</v>
      </c>
      <c r="D460" s="16"/>
      <c r="E460" s="3"/>
      <c r="F460" s="3"/>
      <c r="G460" s="3"/>
      <c r="H460" s="32"/>
      <c r="I460" s="33"/>
      <c r="K460" s="3"/>
      <c r="L460" s="3"/>
      <c r="M460" s="18"/>
      <c r="N460" s="18"/>
      <c r="O460" s="18"/>
      <c r="P460" s="111"/>
      <c r="Q460" s="18"/>
      <c r="R460" s="18"/>
      <c r="S460" s="3"/>
      <c r="T460" s="3"/>
      <c r="U460" s="3"/>
      <c r="V460" s="3"/>
      <c r="W460" s="3"/>
      <c r="X460" s="3"/>
      <c r="Y460" s="3"/>
      <c r="Z460" s="3"/>
      <c r="AA460" s="3"/>
      <c r="AB460" s="3"/>
      <c r="AC460" s="31">
        <f t="shared" si="76"/>
        <v>0</v>
      </c>
      <c r="AD460" s="31">
        <f t="shared" si="77"/>
        <v>0</v>
      </c>
      <c r="AE460" s="31">
        <f t="shared" si="78"/>
        <v>0</v>
      </c>
      <c r="AF460" s="31">
        <f t="shared" si="79"/>
        <v>0</v>
      </c>
      <c r="AG460" s="31">
        <f t="shared" si="80"/>
        <v>0</v>
      </c>
      <c r="AH460" s="31">
        <f t="shared" si="81"/>
        <v>0</v>
      </c>
      <c r="AI460" s="31">
        <f t="shared" si="82"/>
        <v>0</v>
      </c>
      <c r="AJ460" s="31">
        <f t="shared" si="83"/>
        <v>0</v>
      </c>
      <c r="AK460" s="31">
        <f t="shared" si="84"/>
        <v>0</v>
      </c>
      <c r="AL460" s="31">
        <f t="shared" si="85"/>
        <v>0</v>
      </c>
    </row>
    <row r="461" spans="1:38" ht="18.75" customHeight="1" x14ac:dyDescent="0.25">
      <c r="A461" s="17">
        <v>380</v>
      </c>
      <c r="B461" s="3" t="s">
        <v>283</v>
      </c>
      <c r="C461" s="16"/>
      <c r="D461" s="16"/>
      <c r="E461" s="3">
        <v>250</v>
      </c>
      <c r="F461" s="3"/>
      <c r="G461" s="3"/>
      <c r="H461" s="32">
        <f>E461*'[1]Estimates for kW-kWh'!$E$4</f>
        <v>98.416769041769044</v>
      </c>
      <c r="I461" s="33">
        <f>H461*'[1]Estimates for kW-kWh'!$H$4</f>
        <v>12.662358194201058</v>
      </c>
      <c r="J461" s="34">
        <f>H461*'[1]Estimates for kW-kWh'!$I$4</f>
        <v>16490.035225279764</v>
      </c>
      <c r="K461" s="3"/>
      <c r="L461" s="3"/>
      <c r="M461" s="18" t="s">
        <v>212</v>
      </c>
      <c r="N461" s="18"/>
      <c r="O461" s="18"/>
      <c r="P461" s="111"/>
      <c r="Q461" s="18"/>
      <c r="R461" s="18"/>
      <c r="S461" s="3"/>
      <c r="T461" s="3"/>
      <c r="U461" s="3"/>
      <c r="V461" s="3"/>
      <c r="W461" s="3"/>
      <c r="X461" s="3"/>
      <c r="Y461" s="3"/>
      <c r="Z461" s="3"/>
      <c r="AA461" s="3"/>
      <c r="AB461" s="3"/>
      <c r="AC461" s="31" t="e">
        <f t="shared" si="76"/>
        <v>#DIV/0!</v>
      </c>
      <c r="AD461" s="31" t="e">
        <f t="shared" si="77"/>
        <v>#DIV/0!</v>
      </c>
      <c r="AE461" s="31" t="e">
        <f t="shared" si="78"/>
        <v>#DIV/0!</v>
      </c>
      <c r="AF461" s="31" t="e">
        <f t="shared" si="79"/>
        <v>#DIV/0!</v>
      </c>
      <c r="AG461" s="31" t="e">
        <f t="shared" si="80"/>
        <v>#DIV/0!</v>
      </c>
      <c r="AH461" s="31" t="e">
        <f t="shared" si="81"/>
        <v>#DIV/0!</v>
      </c>
      <c r="AI461" s="31" t="e">
        <f t="shared" si="82"/>
        <v>#DIV/0!</v>
      </c>
      <c r="AJ461" s="31" t="e">
        <f t="shared" si="83"/>
        <v>#DIV/0!</v>
      </c>
      <c r="AK461" s="31" t="e">
        <f t="shared" si="84"/>
        <v>#DIV/0!</v>
      </c>
      <c r="AL461" s="31" t="e">
        <f t="shared" si="85"/>
        <v>#DIV/0!</v>
      </c>
    </row>
    <row r="462" spans="1:38" ht="18.75" customHeight="1" x14ac:dyDescent="0.25">
      <c r="A462" s="17">
        <v>880</v>
      </c>
      <c r="B462" s="3" t="s">
        <v>659</v>
      </c>
      <c r="C462" s="16">
        <v>1232</v>
      </c>
      <c r="D462" s="16"/>
      <c r="E462" s="3"/>
      <c r="F462" s="3"/>
      <c r="G462" s="3"/>
      <c r="H462" s="32"/>
      <c r="I462" s="33"/>
      <c r="K462" s="3"/>
      <c r="L462" s="3"/>
      <c r="M462" s="18"/>
      <c r="N462" s="18"/>
      <c r="O462" s="18"/>
      <c r="P462" s="111"/>
      <c r="Q462" s="18"/>
      <c r="R462" s="18"/>
      <c r="S462" s="3"/>
      <c r="T462" s="3"/>
      <c r="U462" s="3"/>
      <c r="V462" s="3"/>
      <c r="W462" s="3"/>
      <c r="X462" s="3"/>
      <c r="Y462" s="3"/>
      <c r="Z462" s="3"/>
      <c r="AA462" s="3"/>
      <c r="AB462" s="3"/>
      <c r="AC462" s="31">
        <f t="shared" si="76"/>
        <v>0</v>
      </c>
      <c r="AD462" s="31">
        <f t="shared" si="77"/>
        <v>0</v>
      </c>
      <c r="AE462" s="31">
        <f t="shared" si="78"/>
        <v>0</v>
      </c>
      <c r="AF462" s="31">
        <f t="shared" si="79"/>
        <v>0</v>
      </c>
      <c r="AG462" s="31">
        <f t="shared" si="80"/>
        <v>0</v>
      </c>
      <c r="AH462" s="31">
        <f t="shared" si="81"/>
        <v>0</v>
      </c>
      <c r="AI462" s="31">
        <f t="shared" si="82"/>
        <v>0</v>
      </c>
      <c r="AJ462" s="31">
        <f t="shared" si="83"/>
        <v>0</v>
      </c>
      <c r="AK462" s="31">
        <f t="shared" si="84"/>
        <v>0</v>
      </c>
      <c r="AL462" s="31">
        <f t="shared" si="85"/>
        <v>0</v>
      </c>
    </row>
    <row r="463" spans="1:38" ht="18.75" customHeight="1" x14ac:dyDescent="0.25">
      <c r="A463" s="13">
        <v>565</v>
      </c>
      <c r="B463" s="5" t="s">
        <v>535</v>
      </c>
      <c r="C463" s="14">
        <v>7910</v>
      </c>
      <c r="D463" s="14"/>
      <c r="E463" s="3"/>
      <c r="F463" s="3"/>
      <c r="G463" s="3"/>
      <c r="H463" s="32"/>
      <c r="I463" s="33"/>
      <c r="K463" s="3"/>
      <c r="L463" s="3"/>
      <c r="M463" s="18"/>
      <c r="N463" s="18"/>
      <c r="O463" s="18"/>
      <c r="P463" s="111"/>
      <c r="Q463" s="18"/>
      <c r="R463" s="18"/>
      <c r="S463" s="3"/>
      <c r="T463" s="3"/>
      <c r="U463" s="3"/>
      <c r="V463" s="3"/>
      <c r="W463" s="3"/>
      <c r="X463" s="3"/>
      <c r="Y463" s="3"/>
      <c r="Z463" s="3"/>
      <c r="AA463" s="3"/>
      <c r="AB463" s="3"/>
      <c r="AC463" s="31">
        <f t="shared" si="76"/>
        <v>0</v>
      </c>
      <c r="AD463" s="31">
        <f t="shared" si="77"/>
        <v>0</v>
      </c>
      <c r="AE463" s="31">
        <f t="shared" si="78"/>
        <v>0</v>
      </c>
      <c r="AF463" s="31">
        <f t="shared" si="79"/>
        <v>0</v>
      </c>
      <c r="AG463" s="31">
        <f t="shared" si="80"/>
        <v>0</v>
      </c>
      <c r="AH463" s="31">
        <f t="shared" si="81"/>
        <v>0</v>
      </c>
      <c r="AI463" s="31">
        <f t="shared" si="82"/>
        <v>0</v>
      </c>
      <c r="AJ463" s="31">
        <f t="shared" si="83"/>
        <v>0</v>
      </c>
      <c r="AK463" s="31">
        <f t="shared" si="84"/>
        <v>0</v>
      </c>
      <c r="AL463" s="31">
        <f t="shared" si="85"/>
        <v>0</v>
      </c>
    </row>
    <row r="464" spans="1:38" ht="18.75" customHeight="1" x14ac:dyDescent="0.25">
      <c r="A464" s="17">
        <v>1120</v>
      </c>
      <c r="B464" s="3" t="s">
        <v>824</v>
      </c>
      <c r="C464" s="16">
        <v>500</v>
      </c>
      <c r="D464" s="16"/>
      <c r="E464" s="3"/>
      <c r="F464" s="3"/>
      <c r="G464" s="3"/>
      <c r="H464" s="32"/>
      <c r="I464" s="33"/>
      <c r="K464" s="3"/>
      <c r="L464" s="3"/>
      <c r="M464" s="18"/>
      <c r="N464" s="18"/>
      <c r="O464" s="18"/>
      <c r="P464" s="111"/>
      <c r="Q464" s="18"/>
      <c r="R464" s="18"/>
      <c r="S464" s="3"/>
      <c r="T464" s="3"/>
      <c r="U464" s="3"/>
      <c r="V464" s="3"/>
      <c r="W464" s="3"/>
      <c r="X464" s="3"/>
      <c r="Y464" s="3"/>
      <c r="Z464" s="3"/>
      <c r="AA464" s="3"/>
      <c r="AB464" s="3"/>
      <c r="AC464" s="31">
        <f t="shared" si="76"/>
        <v>0</v>
      </c>
      <c r="AD464" s="31">
        <f t="shared" si="77"/>
        <v>0</v>
      </c>
      <c r="AE464" s="31">
        <f t="shared" si="78"/>
        <v>0</v>
      </c>
      <c r="AF464" s="31">
        <f t="shared" si="79"/>
        <v>0</v>
      </c>
      <c r="AG464" s="31">
        <f t="shared" si="80"/>
        <v>0</v>
      </c>
      <c r="AH464" s="31">
        <f t="shared" si="81"/>
        <v>0</v>
      </c>
      <c r="AI464" s="31">
        <f t="shared" si="82"/>
        <v>0</v>
      </c>
      <c r="AJ464" s="31">
        <f t="shared" si="83"/>
        <v>0</v>
      </c>
      <c r="AK464" s="31">
        <f t="shared" si="84"/>
        <v>0</v>
      </c>
      <c r="AL464" s="31">
        <f t="shared" si="85"/>
        <v>0</v>
      </c>
    </row>
    <row r="465" spans="1:38" ht="18.75" customHeight="1" x14ac:dyDescent="0.25">
      <c r="A465" s="17">
        <v>1124</v>
      </c>
      <c r="B465" s="3" t="s">
        <v>827</v>
      </c>
      <c r="C465" s="16">
        <v>1480</v>
      </c>
      <c r="D465" s="16"/>
      <c r="E465" s="3"/>
      <c r="F465" s="3"/>
      <c r="G465" s="3"/>
      <c r="H465" s="32"/>
      <c r="I465" s="33"/>
      <c r="K465" s="3"/>
      <c r="L465" s="3"/>
      <c r="M465" s="18"/>
      <c r="N465" s="18"/>
      <c r="O465" s="18"/>
      <c r="P465" s="111"/>
      <c r="Q465" s="18"/>
      <c r="R465" s="18"/>
      <c r="S465" s="3"/>
      <c r="T465" s="3"/>
      <c r="U465" s="3"/>
      <c r="V465" s="3"/>
      <c r="W465" s="3"/>
      <c r="X465" s="3"/>
      <c r="Y465" s="3"/>
      <c r="Z465" s="3"/>
      <c r="AA465" s="3"/>
      <c r="AB465" s="3"/>
      <c r="AC465" s="31">
        <f t="shared" si="76"/>
        <v>0</v>
      </c>
      <c r="AD465" s="31">
        <f t="shared" si="77"/>
        <v>0</v>
      </c>
      <c r="AE465" s="31">
        <f t="shared" si="78"/>
        <v>0</v>
      </c>
      <c r="AF465" s="31">
        <f t="shared" si="79"/>
        <v>0</v>
      </c>
      <c r="AG465" s="31">
        <f t="shared" si="80"/>
        <v>0</v>
      </c>
      <c r="AH465" s="31">
        <f t="shared" si="81"/>
        <v>0</v>
      </c>
      <c r="AI465" s="31">
        <f t="shared" si="82"/>
        <v>0</v>
      </c>
      <c r="AJ465" s="31">
        <f t="shared" si="83"/>
        <v>0</v>
      </c>
      <c r="AK465" s="31">
        <f t="shared" si="84"/>
        <v>0</v>
      </c>
      <c r="AL465" s="31">
        <f t="shared" si="85"/>
        <v>0</v>
      </c>
    </row>
    <row r="466" spans="1:38" ht="18.75" customHeight="1" x14ac:dyDescent="0.25">
      <c r="A466" s="17">
        <v>1119</v>
      </c>
      <c r="B466" s="3" t="s">
        <v>823</v>
      </c>
      <c r="C466" s="16">
        <v>876</v>
      </c>
      <c r="D466" s="16"/>
      <c r="E466" s="3"/>
      <c r="F466" s="3"/>
      <c r="G466" s="3"/>
      <c r="H466" s="32"/>
      <c r="I466" s="33"/>
      <c r="K466" s="3"/>
      <c r="L466" s="3"/>
      <c r="M466" s="18"/>
      <c r="N466" s="18"/>
      <c r="O466" s="18"/>
      <c r="P466" s="111"/>
      <c r="Q466" s="18"/>
      <c r="R466" s="18"/>
      <c r="S466" s="3"/>
      <c r="T466" s="3"/>
      <c r="U466" s="3"/>
      <c r="V466" s="3"/>
      <c r="W466" s="3"/>
      <c r="X466" s="3"/>
      <c r="Y466" s="3"/>
      <c r="Z466" s="3"/>
      <c r="AA466" s="3"/>
      <c r="AB466" s="3"/>
      <c r="AC466" s="31">
        <f t="shared" si="76"/>
        <v>0</v>
      </c>
      <c r="AD466" s="31">
        <f t="shared" si="77"/>
        <v>0</v>
      </c>
      <c r="AE466" s="31">
        <f t="shared" si="78"/>
        <v>0</v>
      </c>
      <c r="AF466" s="31">
        <f t="shared" si="79"/>
        <v>0</v>
      </c>
      <c r="AG466" s="31">
        <f t="shared" si="80"/>
        <v>0</v>
      </c>
      <c r="AH466" s="31">
        <f t="shared" si="81"/>
        <v>0</v>
      </c>
      <c r="AI466" s="31">
        <f t="shared" si="82"/>
        <v>0</v>
      </c>
      <c r="AJ466" s="31">
        <f t="shared" si="83"/>
        <v>0</v>
      </c>
      <c r="AK466" s="31">
        <f t="shared" si="84"/>
        <v>0</v>
      </c>
      <c r="AL466" s="31">
        <f t="shared" si="85"/>
        <v>0</v>
      </c>
    </row>
    <row r="467" spans="1:38" ht="18.75" customHeight="1" x14ac:dyDescent="0.25">
      <c r="A467" s="17">
        <v>1118</v>
      </c>
      <c r="B467" s="3" t="s">
        <v>822</v>
      </c>
      <c r="C467" s="16">
        <v>14018</v>
      </c>
      <c r="D467" s="16"/>
      <c r="E467" s="3"/>
      <c r="F467" s="3"/>
      <c r="G467" s="3"/>
      <c r="H467" s="32"/>
      <c r="I467" s="33"/>
      <c r="K467" s="3"/>
      <c r="L467" s="3"/>
      <c r="M467" s="18"/>
      <c r="N467" s="18"/>
      <c r="O467" s="18"/>
      <c r="P467" s="111"/>
      <c r="Q467" s="18"/>
      <c r="R467" s="18"/>
      <c r="S467" s="3"/>
      <c r="T467" s="3"/>
      <c r="U467" s="3"/>
      <c r="V467" s="3"/>
      <c r="W467" s="3"/>
      <c r="X467" s="3"/>
      <c r="Y467" s="3"/>
      <c r="Z467" s="3"/>
      <c r="AA467" s="3"/>
      <c r="AB467" s="3"/>
      <c r="AC467" s="31">
        <f t="shared" si="76"/>
        <v>0</v>
      </c>
      <c r="AD467" s="31">
        <f t="shared" si="77"/>
        <v>0</v>
      </c>
      <c r="AE467" s="31">
        <f t="shared" si="78"/>
        <v>0</v>
      </c>
      <c r="AF467" s="31">
        <f t="shared" si="79"/>
        <v>0</v>
      </c>
      <c r="AG467" s="31">
        <f t="shared" si="80"/>
        <v>0</v>
      </c>
      <c r="AH467" s="31">
        <f t="shared" si="81"/>
        <v>0</v>
      </c>
      <c r="AI467" s="31">
        <f t="shared" si="82"/>
        <v>0</v>
      </c>
      <c r="AJ467" s="31">
        <f t="shared" si="83"/>
        <v>0</v>
      </c>
      <c r="AK467" s="31">
        <f t="shared" si="84"/>
        <v>0</v>
      </c>
      <c r="AL467" s="31">
        <f t="shared" si="85"/>
        <v>0</v>
      </c>
    </row>
    <row r="468" spans="1:38" ht="18.75" customHeight="1" x14ac:dyDescent="0.25">
      <c r="A468" s="17">
        <v>1122</v>
      </c>
      <c r="B468" s="3" t="s">
        <v>826</v>
      </c>
      <c r="C468" s="16">
        <v>687</v>
      </c>
      <c r="D468" s="16"/>
      <c r="E468" s="3"/>
      <c r="F468" s="3"/>
      <c r="G468" s="3"/>
      <c r="H468" s="32"/>
      <c r="I468" s="33"/>
      <c r="K468" s="3"/>
      <c r="L468" s="3"/>
      <c r="M468" s="18"/>
      <c r="N468" s="18"/>
      <c r="O468" s="18"/>
      <c r="P468" s="111"/>
      <c r="Q468" s="18"/>
      <c r="R468" s="18"/>
      <c r="S468" s="3"/>
      <c r="T468" s="3"/>
      <c r="U468" s="3"/>
      <c r="V468" s="3"/>
      <c r="W468" s="3"/>
      <c r="X468" s="3"/>
      <c r="Y468" s="3"/>
      <c r="Z468" s="3"/>
      <c r="AA468" s="3"/>
      <c r="AB468" s="3"/>
      <c r="AC468" s="31">
        <f t="shared" si="76"/>
        <v>0</v>
      </c>
      <c r="AD468" s="31">
        <f t="shared" si="77"/>
        <v>0</v>
      </c>
      <c r="AE468" s="31">
        <f t="shared" si="78"/>
        <v>0</v>
      </c>
      <c r="AF468" s="31">
        <f t="shared" si="79"/>
        <v>0</v>
      </c>
      <c r="AG468" s="31">
        <f t="shared" si="80"/>
        <v>0</v>
      </c>
      <c r="AH468" s="31">
        <f t="shared" si="81"/>
        <v>0</v>
      </c>
      <c r="AI468" s="31">
        <f t="shared" si="82"/>
        <v>0</v>
      </c>
      <c r="AJ468" s="31">
        <f t="shared" si="83"/>
        <v>0</v>
      </c>
      <c r="AK468" s="31">
        <f t="shared" si="84"/>
        <v>0</v>
      </c>
      <c r="AL468" s="31">
        <f t="shared" si="85"/>
        <v>0</v>
      </c>
    </row>
    <row r="469" spans="1:38" ht="18.75" customHeight="1" x14ac:dyDescent="0.25">
      <c r="A469" s="17">
        <v>1126</v>
      </c>
      <c r="B469" s="3" t="s">
        <v>829</v>
      </c>
      <c r="C469" s="16">
        <v>297</v>
      </c>
      <c r="D469" s="16"/>
      <c r="E469" s="3"/>
      <c r="F469" s="3"/>
      <c r="G469" s="3"/>
      <c r="H469" s="32"/>
      <c r="I469" s="33"/>
      <c r="K469" s="3"/>
      <c r="L469" s="3"/>
      <c r="M469" s="18"/>
      <c r="N469" s="18"/>
      <c r="O469" s="18"/>
      <c r="P469" s="111"/>
      <c r="Q469" s="18"/>
      <c r="R469" s="18"/>
      <c r="S469" s="3"/>
      <c r="T469" s="3"/>
      <c r="U469" s="3"/>
      <c r="V469" s="3"/>
      <c r="W469" s="3"/>
      <c r="X469" s="3"/>
      <c r="Y469" s="3"/>
      <c r="Z469" s="3"/>
      <c r="AA469" s="3"/>
      <c r="AB469" s="3"/>
      <c r="AC469" s="31">
        <f t="shared" si="76"/>
        <v>0</v>
      </c>
      <c r="AD469" s="31">
        <f t="shared" si="77"/>
        <v>0</v>
      </c>
      <c r="AE469" s="31">
        <f t="shared" si="78"/>
        <v>0</v>
      </c>
      <c r="AF469" s="31">
        <f t="shared" si="79"/>
        <v>0</v>
      </c>
      <c r="AG469" s="31">
        <f t="shared" si="80"/>
        <v>0</v>
      </c>
      <c r="AH469" s="31">
        <f t="shared" si="81"/>
        <v>0</v>
      </c>
      <c r="AI469" s="31">
        <f t="shared" si="82"/>
        <v>0</v>
      </c>
      <c r="AJ469" s="31">
        <f t="shared" si="83"/>
        <v>0</v>
      </c>
      <c r="AK469" s="31">
        <f t="shared" si="84"/>
        <v>0</v>
      </c>
      <c r="AL469" s="31">
        <f t="shared" si="85"/>
        <v>0</v>
      </c>
    </row>
    <row r="470" spans="1:38" ht="18.75" customHeight="1" x14ac:dyDescent="0.25">
      <c r="A470" s="17">
        <v>1121</v>
      </c>
      <c r="B470" s="3" t="s">
        <v>825</v>
      </c>
      <c r="C470" s="16">
        <v>201</v>
      </c>
      <c r="D470" s="16"/>
      <c r="E470" s="3"/>
      <c r="F470" s="3"/>
      <c r="G470" s="3"/>
      <c r="H470" s="32"/>
      <c r="I470" s="33"/>
      <c r="K470" s="3"/>
      <c r="L470" s="3"/>
      <c r="M470" s="18"/>
      <c r="N470" s="18"/>
      <c r="O470" s="18"/>
      <c r="P470" s="111"/>
      <c r="Q470" s="18"/>
      <c r="R470" s="18"/>
      <c r="S470" s="3"/>
      <c r="T470" s="3"/>
      <c r="U470" s="3"/>
      <c r="V470" s="3"/>
      <c r="W470" s="3"/>
      <c r="X470" s="3"/>
      <c r="Y470" s="3"/>
      <c r="Z470" s="3"/>
      <c r="AA470" s="3"/>
      <c r="AB470" s="3"/>
      <c r="AC470" s="31">
        <f t="shared" si="76"/>
        <v>0</v>
      </c>
      <c r="AD470" s="31">
        <f t="shared" si="77"/>
        <v>0</v>
      </c>
      <c r="AE470" s="31">
        <f t="shared" si="78"/>
        <v>0</v>
      </c>
      <c r="AF470" s="31">
        <f t="shared" si="79"/>
        <v>0</v>
      </c>
      <c r="AG470" s="31">
        <f t="shared" si="80"/>
        <v>0</v>
      </c>
      <c r="AH470" s="31">
        <f t="shared" si="81"/>
        <v>0</v>
      </c>
      <c r="AI470" s="31">
        <f t="shared" si="82"/>
        <v>0</v>
      </c>
      <c r="AJ470" s="31">
        <f t="shared" si="83"/>
        <v>0</v>
      </c>
      <c r="AK470" s="31">
        <f t="shared" si="84"/>
        <v>0</v>
      </c>
      <c r="AL470" s="31">
        <f t="shared" si="85"/>
        <v>0</v>
      </c>
    </row>
    <row r="471" spans="1:38" ht="18.75" customHeight="1" x14ac:dyDescent="0.25">
      <c r="A471" s="24">
        <v>301</v>
      </c>
      <c r="B471" s="5" t="s">
        <v>444</v>
      </c>
      <c r="C471" s="14">
        <v>54281</v>
      </c>
      <c r="D471" s="14"/>
      <c r="E471" s="2"/>
      <c r="F471" s="2"/>
      <c r="G471" s="2"/>
      <c r="H471" s="35"/>
      <c r="I471" s="36"/>
      <c r="J471" s="37"/>
      <c r="K471" s="2"/>
      <c r="L471" s="2"/>
      <c r="M471" s="38"/>
      <c r="N471" s="38"/>
      <c r="O471" s="38"/>
      <c r="P471" s="39"/>
      <c r="Q471" s="38"/>
      <c r="R471" s="38"/>
      <c r="S471" s="2"/>
      <c r="T471" s="2"/>
      <c r="U471" s="2"/>
      <c r="V471" s="2"/>
      <c r="W471" s="2"/>
      <c r="X471" s="2"/>
      <c r="Y471" s="2"/>
      <c r="Z471" s="2"/>
      <c r="AA471" s="2"/>
      <c r="AB471" s="2"/>
      <c r="AC471" s="31">
        <f t="shared" si="76"/>
        <v>0</v>
      </c>
      <c r="AD471" s="31">
        <f t="shared" si="77"/>
        <v>0</v>
      </c>
      <c r="AE471" s="31">
        <f t="shared" si="78"/>
        <v>0</v>
      </c>
      <c r="AF471" s="31">
        <f t="shared" si="79"/>
        <v>0</v>
      </c>
      <c r="AG471" s="31">
        <f t="shared" si="80"/>
        <v>0</v>
      </c>
      <c r="AH471" s="31">
        <f t="shared" si="81"/>
        <v>0</v>
      </c>
      <c r="AI471" s="31">
        <f t="shared" si="82"/>
        <v>0</v>
      </c>
      <c r="AJ471" s="31">
        <f t="shared" si="83"/>
        <v>0</v>
      </c>
      <c r="AK471" s="31">
        <f t="shared" si="84"/>
        <v>0</v>
      </c>
      <c r="AL471" s="31">
        <f t="shared" si="85"/>
        <v>0</v>
      </c>
    </row>
    <row r="472" spans="1:38" ht="18.75" customHeight="1" x14ac:dyDescent="0.25">
      <c r="A472" s="17">
        <v>1129</v>
      </c>
      <c r="B472" s="3" t="s">
        <v>832</v>
      </c>
      <c r="C472" s="16">
        <v>284</v>
      </c>
      <c r="D472" s="16"/>
      <c r="E472" s="3"/>
      <c r="F472" s="3"/>
      <c r="G472" s="3"/>
      <c r="H472" s="32"/>
      <c r="I472" s="33"/>
      <c r="K472" s="3"/>
      <c r="L472" s="3"/>
      <c r="M472" s="18"/>
      <c r="N472" s="18"/>
      <c r="O472" s="18"/>
      <c r="P472" s="111"/>
      <c r="Q472" s="18"/>
      <c r="R472" s="18"/>
      <c r="S472" s="3"/>
      <c r="T472" s="3"/>
      <c r="U472" s="3"/>
      <c r="V472" s="3"/>
      <c r="W472" s="3"/>
      <c r="X472" s="3"/>
      <c r="Y472" s="3"/>
      <c r="Z472" s="3"/>
      <c r="AA472" s="3"/>
      <c r="AB472" s="3"/>
      <c r="AC472" s="31">
        <f t="shared" si="76"/>
        <v>0</v>
      </c>
      <c r="AD472" s="31">
        <f t="shared" si="77"/>
        <v>0</v>
      </c>
      <c r="AE472" s="31">
        <f t="shared" si="78"/>
        <v>0</v>
      </c>
      <c r="AF472" s="31">
        <f t="shared" si="79"/>
        <v>0</v>
      </c>
      <c r="AG472" s="31">
        <f t="shared" si="80"/>
        <v>0</v>
      </c>
      <c r="AH472" s="31">
        <f t="shared" si="81"/>
        <v>0</v>
      </c>
      <c r="AI472" s="31">
        <f t="shared" si="82"/>
        <v>0</v>
      </c>
      <c r="AJ472" s="31">
        <f t="shared" si="83"/>
        <v>0</v>
      </c>
      <c r="AK472" s="31">
        <f t="shared" si="84"/>
        <v>0</v>
      </c>
      <c r="AL472" s="31">
        <f t="shared" si="85"/>
        <v>0</v>
      </c>
    </row>
    <row r="473" spans="1:38" ht="18.75" customHeight="1" x14ac:dyDescent="0.25">
      <c r="A473" s="17">
        <v>1089</v>
      </c>
      <c r="B473" s="3" t="s">
        <v>818</v>
      </c>
      <c r="C473" s="16">
        <v>3086</v>
      </c>
      <c r="D473" s="16"/>
      <c r="E473" s="3"/>
      <c r="F473" s="3"/>
      <c r="G473" s="3"/>
      <c r="H473" s="32"/>
      <c r="I473" s="33"/>
      <c r="K473" s="3"/>
      <c r="L473" s="3"/>
      <c r="M473" s="18"/>
      <c r="N473" s="18"/>
      <c r="O473" s="18"/>
      <c r="P473" s="111"/>
      <c r="Q473" s="18"/>
      <c r="R473" s="18"/>
      <c r="S473" s="3"/>
      <c r="T473" s="3"/>
      <c r="U473" s="3"/>
      <c r="V473" s="3"/>
      <c r="W473" s="3"/>
      <c r="X473" s="3"/>
      <c r="Y473" s="3"/>
      <c r="Z473" s="3"/>
      <c r="AA473" s="3"/>
      <c r="AB473" s="3"/>
      <c r="AC473" s="31">
        <f t="shared" si="76"/>
        <v>0</v>
      </c>
      <c r="AD473" s="31">
        <f t="shared" si="77"/>
        <v>0</v>
      </c>
      <c r="AE473" s="31">
        <f t="shared" si="78"/>
        <v>0</v>
      </c>
      <c r="AF473" s="31">
        <f t="shared" si="79"/>
        <v>0</v>
      </c>
      <c r="AG473" s="31">
        <f t="shared" si="80"/>
        <v>0</v>
      </c>
      <c r="AH473" s="31">
        <f t="shared" si="81"/>
        <v>0</v>
      </c>
      <c r="AI473" s="31">
        <f t="shared" si="82"/>
        <v>0</v>
      </c>
      <c r="AJ473" s="31">
        <f t="shared" si="83"/>
        <v>0</v>
      </c>
      <c r="AK473" s="31">
        <f t="shared" si="84"/>
        <v>0</v>
      </c>
      <c r="AL473" s="31">
        <f t="shared" si="85"/>
        <v>0</v>
      </c>
    </row>
    <row r="474" spans="1:38" ht="18.75" customHeight="1" x14ac:dyDescent="0.25">
      <c r="A474" s="17">
        <v>1127</v>
      </c>
      <c r="B474" s="3" t="s">
        <v>830</v>
      </c>
      <c r="C474" s="16">
        <v>311</v>
      </c>
      <c r="D474" s="16"/>
      <c r="E474" s="3"/>
      <c r="F474" s="3"/>
      <c r="G474" s="3"/>
      <c r="H474" s="32"/>
      <c r="I474" s="33"/>
      <c r="K474" s="3"/>
      <c r="L474" s="3"/>
      <c r="M474" s="18"/>
      <c r="N474" s="18"/>
      <c r="O474" s="18"/>
      <c r="P474" s="111"/>
      <c r="Q474" s="18"/>
      <c r="R474" s="18"/>
      <c r="S474" s="3"/>
      <c r="T474" s="3"/>
      <c r="U474" s="3"/>
      <c r="V474" s="3"/>
      <c r="W474" s="3"/>
      <c r="X474" s="3"/>
      <c r="Y474" s="3"/>
      <c r="Z474" s="3"/>
      <c r="AA474" s="3"/>
      <c r="AB474" s="3"/>
      <c r="AC474" s="31">
        <f t="shared" si="76"/>
        <v>0</v>
      </c>
      <c r="AD474" s="31">
        <f t="shared" si="77"/>
        <v>0</v>
      </c>
      <c r="AE474" s="31">
        <f t="shared" si="78"/>
        <v>0</v>
      </c>
      <c r="AF474" s="31">
        <f t="shared" si="79"/>
        <v>0</v>
      </c>
      <c r="AG474" s="31">
        <f t="shared" si="80"/>
        <v>0</v>
      </c>
      <c r="AH474" s="31">
        <f t="shared" si="81"/>
        <v>0</v>
      </c>
      <c r="AI474" s="31">
        <f t="shared" si="82"/>
        <v>0</v>
      </c>
      <c r="AJ474" s="31">
        <f t="shared" si="83"/>
        <v>0</v>
      </c>
      <c r="AK474" s="31">
        <f t="shared" si="84"/>
        <v>0</v>
      </c>
      <c r="AL474" s="31">
        <f t="shared" si="85"/>
        <v>0</v>
      </c>
    </row>
    <row r="475" spans="1:38" ht="18.75" customHeight="1" x14ac:dyDescent="0.25">
      <c r="A475" s="17">
        <v>1125</v>
      </c>
      <c r="B475" s="3" t="s">
        <v>828</v>
      </c>
      <c r="C475" s="16">
        <v>2513</v>
      </c>
      <c r="D475" s="16"/>
      <c r="E475" s="3"/>
      <c r="F475" s="3"/>
      <c r="G475" s="3"/>
      <c r="H475" s="32"/>
      <c r="I475" s="33"/>
      <c r="K475" s="3"/>
      <c r="L475" s="3"/>
      <c r="M475" s="18"/>
      <c r="N475" s="18"/>
      <c r="O475" s="18"/>
      <c r="P475" s="111"/>
      <c r="Q475" s="18"/>
      <c r="R475" s="18"/>
      <c r="S475" s="3"/>
      <c r="T475" s="3"/>
      <c r="U475" s="3"/>
      <c r="V475" s="3"/>
      <c r="W475" s="3"/>
      <c r="X475" s="3"/>
      <c r="Y475" s="3"/>
      <c r="Z475" s="3"/>
      <c r="AA475" s="3"/>
      <c r="AB475" s="3"/>
      <c r="AC475" s="31">
        <f t="shared" si="76"/>
        <v>0</v>
      </c>
      <c r="AD475" s="31">
        <f t="shared" si="77"/>
        <v>0</v>
      </c>
      <c r="AE475" s="31">
        <f t="shared" si="78"/>
        <v>0</v>
      </c>
      <c r="AF475" s="31">
        <f t="shared" si="79"/>
        <v>0</v>
      </c>
      <c r="AG475" s="31">
        <f t="shared" si="80"/>
        <v>0</v>
      </c>
      <c r="AH475" s="31">
        <f t="shared" si="81"/>
        <v>0</v>
      </c>
      <c r="AI475" s="31">
        <f t="shared" si="82"/>
        <v>0</v>
      </c>
      <c r="AJ475" s="31">
        <f t="shared" si="83"/>
        <v>0</v>
      </c>
      <c r="AK475" s="31">
        <f t="shared" si="84"/>
        <v>0</v>
      </c>
      <c r="AL475" s="31">
        <f t="shared" si="85"/>
        <v>0</v>
      </c>
    </row>
    <row r="476" spans="1:38" ht="18.75" customHeight="1" x14ac:dyDescent="0.25">
      <c r="A476" s="17">
        <v>1128</v>
      </c>
      <c r="B476" s="3" t="s">
        <v>831</v>
      </c>
      <c r="C476" s="16">
        <v>593</v>
      </c>
      <c r="D476" s="16"/>
      <c r="E476" s="3"/>
      <c r="F476" s="3"/>
      <c r="G476" s="3"/>
      <c r="H476" s="32"/>
      <c r="I476" s="33"/>
      <c r="K476" s="3"/>
      <c r="L476" s="3"/>
      <c r="M476" s="18"/>
      <c r="N476" s="18"/>
      <c r="O476" s="18"/>
      <c r="P476" s="111"/>
      <c r="Q476" s="18"/>
      <c r="R476" s="18"/>
      <c r="S476" s="3"/>
      <c r="T476" s="3"/>
      <c r="U476" s="3"/>
      <c r="V476" s="3"/>
      <c r="W476" s="3"/>
      <c r="X476" s="3"/>
      <c r="Y476" s="3"/>
      <c r="Z476" s="3"/>
      <c r="AA476" s="3"/>
      <c r="AB476" s="3"/>
      <c r="AC476" s="31">
        <f t="shared" si="76"/>
        <v>0</v>
      </c>
      <c r="AD476" s="31">
        <f t="shared" si="77"/>
        <v>0</v>
      </c>
      <c r="AE476" s="31">
        <f t="shared" si="78"/>
        <v>0</v>
      </c>
      <c r="AF476" s="31">
        <f t="shared" si="79"/>
        <v>0</v>
      </c>
      <c r="AG476" s="31">
        <f t="shared" si="80"/>
        <v>0</v>
      </c>
      <c r="AH476" s="31">
        <f t="shared" si="81"/>
        <v>0</v>
      </c>
      <c r="AI476" s="31">
        <f t="shared" si="82"/>
        <v>0</v>
      </c>
      <c r="AJ476" s="31">
        <f t="shared" si="83"/>
        <v>0</v>
      </c>
      <c r="AK476" s="31">
        <f t="shared" si="84"/>
        <v>0</v>
      </c>
      <c r="AL476" s="31">
        <f t="shared" si="85"/>
        <v>0</v>
      </c>
    </row>
    <row r="477" spans="1:38" ht="18.75" customHeight="1" x14ac:dyDescent="0.25">
      <c r="A477" s="13">
        <v>382</v>
      </c>
      <c r="B477" s="5" t="s">
        <v>495</v>
      </c>
      <c r="C477" s="14">
        <v>18000</v>
      </c>
      <c r="D477" s="14"/>
      <c r="E477" s="2"/>
      <c r="F477" s="2"/>
      <c r="G477" s="2"/>
      <c r="H477" s="35"/>
      <c r="I477" s="36"/>
      <c r="J477" s="37"/>
      <c r="K477" s="2"/>
      <c r="L477" s="2"/>
      <c r="M477" s="38"/>
      <c r="N477" s="38"/>
      <c r="O477" s="38"/>
      <c r="P477" s="39"/>
      <c r="Q477" s="38"/>
      <c r="R477" s="38"/>
      <c r="S477" s="2"/>
      <c r="T477" s="2"/>
      <c r="U477" s="2"/>
      <c r="V477" s="2"/>
      <c r="W477" s="2"/>
      <c r="X477" s="2"/>
      <c r="Y477" s="2"/>
      <c r="Z477" s="2"/>
      <c r="AA477" s="2"/>
      <c r="AB477" s="2"/>
      <c r="AC477" s="31">
        <f t="shared" si="76"/>
        <v>0</v>
      </c>
      <c r="AD477" s="31">
        <f t="shared" si="77"/>
        <v>0</v>
      </c>
      <c r="AE477" s="31">
        <f t="shared" si="78"/>
        <v>0</v>
      </c>
      <c r="AF477" s="31">
        <f t="shared" si="79"/>
        <v>0</v>
      </c>
      <c r="AG477" s="31">
        <f t="shared" si="80"/>
        <v>0</v>
      </c>
      <c r="AH477" s="31">
        <f t="shared" si="81"/>
        <v>0</v>
      </c>
      <c r="AI477" s="31">
        <f t="shared" si="82"/>
        <v>0</v>
      </c>
      <c r="AJ477" s="31">
        <f t="shared" si="83"/>
        <v>0</v>
      </c>
      <c r="AK477" s="31">
        <f t="shared" si="84"/>
        <v>0</v>
      </c>
      <c r="AL477" s="31">
        <f t="shared" si="85"/>
        <v>0</v>
      </c>
    </row>
    <row r="478" spans="1:38" ht="18.75" customHeight="1" x14ac:dyDescent="0.25">
      <c r="A478" s="13">
        <v>384</v>
      </c>
      <c r="B478" s="5" t="s">
        <v>495</v>
      </c>
      <c r="C478" s="14">
        <v>9009</v>
      </c>
      <c r="D478" s="14"/>
      <c r="E478" s="2"/>
      <c r="F478" s="2"/>
      <c r="G478" s="2"/>
      <c r="H478" s="35"/>
      <c r="I478" s="36"/>
      <c r="J478" s="37"/>
      <c r="K478" s="2"/>
      <c r="L478" s="2"/>
      <c r="M478" s="38"/>
      <c r="N478" s="38"/>
      <c r="O478" s="38"/>
      <c r="P478" s="39"/>
      <c r="Q478" s="38"/>
      <c r="R478" s="38"/>
      <c r="S478" s="2"/>
      <c r="T478" s="2"/>
      <c r="U478" s="2"/>
      <c r="V478" s="2"/>
      <c r="W478" s="2"/>
      <c r="X478" s="2"/>
      <c r="Y478" s="2"/>
      <c r="Z478" s="2"/>
      <c r="AA478" s="2"/>
      <c r="AB478" s="2"/>
      <c r="AC478" s="31">
        <f t="shared" si="76"/>
        <v>0</v>
      </c>
      <c r="AD478" s="31">
        <f t="shared" si="77"/>
        <v>0</v>
      </c>
      <c r="AE478" s="31">
        <f t="shared" si="78"/>
        <v>0</v>
      </c>
      <c r="AF478" s="31">
        <f t="shared" si="79"/>
        <v>0</v>
      </c>
      <c r="AG478" s="31">
        <f t="shared" si="80"/>
        <v>0</v>
      </c>
      <c r="AH478" s="31">
        <f t="shared" si="81"/>
        <v>0</v>
      </c>
      <c r="AI478" s="31">
        <f t="shared" si="82"/>
        <v>0</v>
      </c>
      <c r="AJ478" s="31">
        <f t="shared" si="83"/>
        <v>0</v>
      </c>
      <c r="AK478" s="31">
        <f t="shared" si="84"/>
        <v>0</v>
      </c>
      <c r="AL478" s="31">
        <f t="shared" si="85"/>
        <v>0</v>
      </c>
    </row>
    <row r="479" spans="1:38" ht="18.75" customHeight="1" x14ac:dyDescent="0.25">
      <c r="A479" s="13">
        <v>411</v>
      </c>
      <c r="B479" s="5" t="s">
        <v>495</v>
      </c>
      <c r="C479" s="14">
        <v>2466</v>
      </c>
      <c r="D479" s="14"/>
      <c r="E479" s="2"/>
      <c r="F479" s="2"/>
      <c r="G479" s="2"/>
      <c r="H479" s="35"/>
      <c r="I479" s="36"/>
      <c r="J479" s="37"/>
      <c r="K479" s="2"/>
      <c r="L479" s="2"/>
      <c r="M479" s="38"/>
      <c r="N479" s="38"/>
      <c r="O479" s="38"/>
      <c r="P479" s="39"/>
      <c r="Q479" s="38"/>
      <c r="R479" s="38"/>
      <c r="S479" s="2"/>
      <c r="T479" s="2"/>
      <c r="U479" s="2"/>
      <c r="V479" s="2"/>
      <c r="W479" s="2"/>
      <c r="X479" s="2"/>
      <c r="Y479" s="2"/>
      <c r="Z479" s="2"/>
      <c r="AA479" s="2"/>
      <c r="AB479" s="2"/>
      <c r="AC479" s="31">
        <f t="shared" si="76"/>
        <v>0</v>
      </c>
      <c r="AD479" s="31">
        <f t="shared" si="77"/>
        <v>0</v>
      </c>
      <c r="AE479" s="31">
        <f t="shared" si="78"/>
        <v>0</v>
      </c>
      <c r="AF479" s="31">
        <f t="shared" si="79"/>
        <v>0</v>
      </c>
      <c r="AG479" s="31">
        <f t="shared" si="80"/>
        <v>0</v>
      </c>
      <c r="AH479" s="31">
        <f t="shared" si="81"/>
        <v>0</v>
      </c>
      <c r="AI479" s="31">
        <f t="shared" si="82"/>
        <v>0</v>
      </c>
      <c r="AJ479" s="31">
        <f t="shared" si="83"/>
        <v>0</v>
      </c>
      <c r="AK479" s="31">
        <f t="shared" si="84"/>
        <v>0</v>
      </c>
      <c r="AL479" s="31">
        <f t="shared" si="85"/>
        <v>0</v>
      </c>
    </row>
    <row r="480" spans="1:38" ht="18.75" customHeight="1" x14ac:dyDescent="0.25">
      <c r="A480" s="13">
        <v>412</v>
      </c>
      <c r="B480" s="5" t="s">
        <v>495</v>
      </c>
      <c r="C480" s="14">
        <v>1691</v>
      </c>
      <c r="D480" s="14"/>
      <c r="E480" s="2"/>
      <c r="F480" s="2"/>
      <c r="G480" s="2"/>
      <c r="H480" s="35"/>
      <c r="I480" s="36"/>
      <c r="J480" s="37"/>
      <c r="K480" s="2"/>
      <c r="L480" s="2"/>
      <c r="M480" s="38"/>
      <c r="N480" s="38"/>
      <c r="O480" s="38"/>
      <c r="P480" s="39"/>
      <c r="Q480" s="38"/>
      <c r="R480" s="38"/>
      <c r="S480" s="2"/>
      <c r="T480" s="2"/>
      <c r="U480" s="2"/>
      <c r="V480" s="2"/>
      <c r="W480" s="2"/>
      <c r="X480" s="2"/>
      <c r="Y480" s="2"/>
      <c r="Z480" s="2"/>
      <c r="AA480" s="2"/>
      <c r="AB480" s="2"/>
      <c r="AC480" s="31">
        <f t="shared" si="76"/>
        <v>0</v>
      </c>
      <c r="AD480" s="31">
        <f t="shared" si="77"/>
        <v>0</v>
      </c>
      <c r="AE480" s="31">
        <f t="shared" si="78"/>
        <v>0</v>
      </c>
      <c r="AF480" s="31">
        <f t="shared" si="79"/>
        <v>0</v>
      </c>
      <c r="AG480" s="31">
        <f t="shared" si="80"/>
        <v>0</v>
      </c>
      <c r="AH480" s="31">
        <f t="shared" si="81"/>
        <v>0</v>
      </c>
      <c r="AI480" s="31">
        <f t="shared" si="82"/>
        <v>0</v>
      </c>
      <c r="AJ480" s="31">
        <f t="shared" si="83"/>
        <v>0</v>
      </c>
      <c r="AK480" s="31">
        <f t="shared" si="84"/>
        <v>0</v>
      </c>
      <c r="AL480" s="31">
        <f t="shared" si="85"/>
        <v>0</v>
      </c>
    </row>
    <row r="481" spans="1:38" ht="18.75" customHeight="1" x14ac:dyDescent="0.25">
      <c r="A481" s="17">
        <v>1044</v>
      </c>
      <c r="B481" s="3" t="s">
        <v>807</v>
      </c>
      <c r="C481" s="16">
        <v>1946</v>
      </c>
      <c r="D481" s="16"/>
      <c r="E481" s="3"/>
      <c r="F481" s="3"/>
      <c r="G481" s="3"/>
      <c r="H481" s="32"/>
      <c r="I481" s="33"/>
      <c r="K481" s="3"/>
      <c r="L481" s="3"/>
      <c r="M481" s="18"/>
      <c r="N481" s="18"/>
      <c r="O481" s="18"/>
      <c r="P481" s="111"/>
      <c r="Q481" s="18"/>
      <c r="R481" s="18"/>
      <c r="S481" s="3"/>
      <c r="T481" s="3"/>
      <c r="U481" s="3"/>
      <c r="V481" s="3"/>
      <c r="W481" s="3"/>
      <c r="X481" s="3"/>
      <c r="Y481" s="3"/>
      <c r="Z481" s="3"/>
      <c r="AA481" s="3"/>
      <c r="AB481" s="3"/>
      <c r="AC481" s="31">
        <f t="shared" si="76"/>
        <v>0</v>
      </c>
      <c r="AD481" s="31">
        <f t="shared" si="77"/>
        <v>0</v>
      </c>
      <c r="AE481" s="31">
        <f t="shared" si="78"/>
        <v>0</v>
      </c>
      <c r="AF481" s="31">
        <f t="shared" si="79"/>
        <v>0</v>
      </c>
      <c r="AG481" s="31">
        <f t="shared" si="80"/>
        <v>0</v>
      </c>
      <c r="AH481" s="31">
        <f t="shared" si="81"/>
        <v>0</v>
      </c>
      <c r="AI481" s="31">
        <f t="shared" si="82"/>
        <v>0</v>
      </c>
      <c r="AJ481" s="31">
        <f t="shared" si="83"/>
        <v>0</v>
      </c>
      <c r="AK481" s="31">
        <f t="shared" si="84"/>
        <v>0</v>
      </c>
      <c r="AL481" s="31">
        <f t="shared" si="85"/>
        <v>0</v>
      </c>
    </row>
    <row r="482" spans="1:38" ht="18.75" customHeight="1" x14ac:dyDescent="0.25">
      <c r="A482" s="13">
        <v>816</v>
      </c>
      <c r="B482" s="5" t="s">
        <v>601</v>
      </c>
      <c r="C482" s="14">
        <v>2332</v>
      </c>
      <c r="D482" s="14"/>
      <c r="E482" s="3"/>
      <c r="F482" s="3"/>
      <c r="G482" s="3"/>
      <c r="H482" s="32"/>
      <c r="I482" s="33"/>
      <c r="K482" s="3"/>
      <c r="L482" s="3"/>
      <c r="M482" s="18"/>
      <c r="N482" s="18"/>
      <c r="O482" s="18"/>
      <c r="P482" s="111"/>
      <c r="Q482" s="18"/>
      <c r="R482" s="18"/>
      <c r="S482" s="3"/>
      <c r="T482" s="3"/>
      <c r="U482" s="3"/>
      <c r="V482" s="3"/>
      <c r="W482" s="3"/>
      <c r="X482" s="3"/>
      <c r="Y482" s="3"/>
      <c r="Z482" s="3"/>
      <c r="AA482" s="3"/>
      <c r="AB482" s="3"/>
      <c r="AC482" s="31">
        <f t="shared" si="76"/>
        <v>0</v>
      </c>
      <c r="AD482" s="31">
        <f t="shared" si="77"/>
        <v>0</v>
      </c>
      <c r="AE482" s="31">
        <f t="shared" si="78"/>
        <v>0</v>
      </c>
      <c r="AF482" s="31">
        <f t="shared" si="79"/>
        <v>0</v>
      </c>
      <c r="AG482" s="31">
        <f t="shared" si="80"/>
        <v>0</v>
      </c>
      <c r="AH482" s="31">
        <f t="shared" si="81"/>
        <v>0</v>
      </c>
      <c r="AI482" s="31">
        <f t="shared" si="82"/>
        <v>0</v>
      </c>
      <c r="AJ482" s="31">
        <f t="shared" si="83"/>
        <v>0</v>
      </c>
      <c r="AK482" s="31">
        <f t="shared" si="84"/>
        <v>0</v>
      </c>
      <c r="AL482" s="31">
        <f t="shared" si="85"/>
        <v>0</v>
      </c>
    </row>
    <row r="483" spans="1:38" s="3" customFormat="1" ht="18.75" customHeight="1" x14ac:dyDescent="0.25">
      <c r="A483" s="17">
        <v>995</v>
      </c>
      <c r="B483" s="3" t="s">
        <v>760</v>
      </c>
      <c r="C483" s="16">
        <v>5400</v>
      </c>
      <c r="D483" s="16"/>
      <c r="H483" s="32"/>
      <c r="I483" s="33"/>
      <c r="J483" s="34"/>
      <c r="M483" s="18"/>
      <c r="N483" s="18"/>
      <c r="O483" s="18"/>
      <c r="P483" s="111"/>
      <c r="Q483" s="18"/>
      <c r="R483" s="18"/>
      <c r="AC483" s="31">
        <f t="shared" si="76"/>
        <v>0</v>
      </c>
      <c r="AD483" s="31">
        <f t="shared" si="77"/>
        <v>0</v>
      </c>
      <c r="AE483" s="31">
        <f t="shared" si="78"/>
        <v>0</v>
      </c>
      <c r="AF483" s="31">
        <f t="shared" si="79"/>
        <v>0</v>
      </c>
      <c r="AG483" s="31">
        <f t="shared" si="80"/>
        <v>0</v>
      </c>
      <c r="AH483" s="31">
        <f t="shared" si="81"/>
        <v>0</v>
      </c>
      <c r="AI483" s="31">
        <f t="shared" si="82"/>
        <v>0</v>
      </c>
      <c r="AJ483" s="31">
        <f t="shared" si="83"/>
        <v>0</v>
      </c>
      <c r="AK483" s="31">
        <f t="shared" si="84"/>
        <v>0</v>
      </c>
      <c r="AL483" s="31">
        <f t="shared" si="85"/>
        <v>0</v>
      </c>
    </row>
    <row r="484" spans="1:38" ht="18.75" customHeight="1" x14ac:dyDescent="0.25">
      <c r="A484" s="13">
        <v>826</v>
      </c>
      <c r="B484" s="5" t="s">
        <v>611</v>
      </c>
      <c r="C484" s="14">
        <v>8277</v>
      </c>
      <c r="D484" s="14"/>
      <c r="E484" s="3"/>
      <c r="F484" s="3"/>
      <c r="G484" s="3"/>
      <c r="H484" s="32"/>
      <c r="I484" s="33"/>
      <c r="K484" s="3"/>
      <c r="L484" s="3"/>
      <c r="M484" s="18"/>
      <c r="N484" s="18"/>
      <c r="O484" s="18"/>
      <c r="P484" s="111"/>
      <c r="Q484" s="18"/>
      <c r="R484" s="18"/>
      <c r="S484" s="3"/>
      <c r="T484" s="3"/>
      <c r="U484" s="3"/>
      <c r="V484" s="3"/>
      <c r="W484" s="3"/>
      <c r="X484" s="3"/>
      <c r="Y484" s="3"/>
      <c r="Z484" s="3"/>
      <c r="AA484" s="3"/>
      <c r="AB484" s="3"/>
      <c r="AC484" s="31">
        <f t="shared" si="76"/>
        <v>0</v>
      </c>
      <c r="AD484" s="31">
        <f t="shared" si="77"/>
        <v>0</v>
      </c>
      <c r="AE484" s="31">
        <f t="shared" si="78"/>
        <v>0</v>
      </c>
      <c r="AF484" s="31">
        <f t="shared" si="79"/>
        <v>0</v>
      </c>
      <c r="AG484" s="31">
        <f t="shared" si="80"/>
        <v>0</v>
      </c>
      <c r="AH484" s="31">
        <f t="shared" si="81"/>
        <v>0</v>
      </c>
      <c r="AI484" s="31">
        <f t="shared" si="82"/>
        <v>0</v>
      </c>
      <c r="AJ484" s="31">
        <f t="shared" si="83"/>
        <v>0</v>
      </c>
      <c r="AK484" s="31">
        <f t="shared" si="84"/>
        <v>0</v>
      </c>
      <c r="AL484" s="31">
        <f t="shared" si="85"/>
        <v>0</v>
      </c>
    </row>
    <row r="485" spans="1:38" ht="18.75" customHeight="1" x14ac:dyDescent="0.25">
      <c r="A485" s="17">
        <v>1039</v>
      </c>
      <c r="B485" s="3" t="s">
        <v>802</v>
      </c>
      <c r="C485" s="16">
        <v>5760</v>
      </c>
      <c r="D485" s="16"/>
      <c r="E485" s="3"/>
      <c r="F485" s="3"/>
      <c r="G485" s="3"/>
      <c r="H485" s="32"/>
      <c r="I485" s="33"/>
      <c r="K485" s="3"/>
      <c r="L485" s="3"/>
      <c r="M485" s="18"/>
      <c r="N485" s="18"/>
      <c r="O485" s="18"/>
      <c r="P485" s="111"/>
      <c r="Q485" s="18"/>
      <c r="R485" s="18"/>
      <c r="S485" s="3"/>
      <c r="T485" s="3"/>
      <c r="U485" s="3"/>
      <c r="V485" s="3"/>
      <c r="W485" s="3"/>
      <c r="X485" s="3"/>
      <c r="Y485" s="3"/>
      <c r="Z485" s="3"/>
      <c r="AA485" s="3"/>
      <c r="AB485" s="3"/>
      <c r="AC485" s="31">
        <f t="shared" si="76"/>
        <v>0</v>
      </c>
      <c r="AD485" s="31">
        <f t="shared" si="77"/>
        <v>0</v>
      </c>
      <c r="AE485" s="31">
        <f t="shared" si="78"/>
        <v>0</v>
      </c>
      <c r="AF485" s="31">
        <f t="shared" si="79"/>
        <v>0</v>
      </c>
      <c r="AG485" s="31">
        <f t="shared" si="80"/>
        <v>0</v>
      </c>
      <c r="AH485" s="31">
        <f t="shared" si="81"/>
        <v>0</v>
      </c>
      <c r="AI485" s="31">
        <f t="shared" si="82"/>
        <v>0</v>
      </c>
      <c r="AJ485" s="31">
        <f t="shared" si="83"/>
        <v>0</v>
      </c>
      <c r="AK485" s="31">
        <f t="shared" si="84"/>
        <v>0</v>
      </c>
      <c r="AL485" s="31">
        <f t="shared" si="85"/>
        <v>0</v>
      </c>
    </row>
    <row r="486" spans="1:38" ht="18.75" customHeight="1" x14ac:dyDescent="0.25">
      <c r="A486" s="17">
        <v>968</v>
      </c>
      <c r="B486" s="3" t="s">
        <v>736</v>
      </c>
      <c r="C486" s="16">
        <v>1915</v>
      </c>
      <c r="D486" s="16"/>
      <c r="E486" s="3"/>
      <c r="F486" s="3"/>
      <c r="G486" s="3"/>
      <c r="H486" s="32"/>
      <c r="I486" s="33"/>
      <c r="K486" s="3"/>
      <c r="L486" s="3"/>
      <c r="M486" s="18"/>
      <c r="N486" s="18"/>
      <c r="O486" s="18"/>
      <c r="P486" s="111"/>
      <c r="Q486" s="18"/>
      <c r="R486" s="18"/>
      <c r="S486" s="3"/>
      <c r="T486" s="3"/>
      <c r="U486" s="3"/>
      <c r="V486" s="3"/>
      <c r="W486" s="3"/>
      <c r="X486" s="3"/>
      <c r="Y486" s="3"/>
      <c r="Z486" s="3"/>
      <c r="AA486" s="3"/>
      <c r="AB486" s="3"/>
      <c r="AC486" s="31">
        <f t="shared" si="76"/>
        <v>0</v>
      </c>
      <c r="AD486" s="31">
        <f t="shared" si="77"/>
        <v>0</v>
      </c>
      <c r="AE486" s="31">
        <f t="shared" si="78"/>
        <v>0</v>
      </c>
      <c r="AF486" s="31">
        <f t="shared" si="79"/>
        <v>0</v>
      </c>
      <c r="AG486" s="31">
        <f t="shared" si="80"/>
        <v>0</v>
      </c>
      <c r="AH486" s="31">
        <f t="shared" si="81"/>
        <v>0</v>
      </c>
      <c r="AI486" s="31">
        <f t="shared" si="82"/>
        <v>0</v>
      </c>
      <c r="AJ486" s="31">
        <f t="shared" si="83"/>
        <v>0</v>
      </c>
      <c r="AK486" s="31">
        <f t="shared" si="84"/>
        <v>0</v>
      </c>
      <c r="AL486" s="31">
        <f t="shared" si="85"/>
        <v>0</v>
      </c>
    </row>
    <row r="487" spans="1:38" ht="18.75" customHeight="1" x14ac:dyDescent="0.25">
      <c r="A487" s="17">
        <v>280</v>
      </c>
      <c r="B487" s="3" t="s">
        <v>435</v>
      </c>
      <c r="C487" s="16">
        <v>8554</v>
      </c>
      <c r="D487" s="16"/>
      <c r="E487" s="3"/>
      <c r="F487" s="3"/>
      <c r="G487" s="3"/>
      <c r="H487" s="32"/>
      <c r="I487" s="33"/>
      <c r="K487" s="3"/>
      <c r="L487" s="3"/>
      <c r="M487" s="18"/>
      <c r="N487" s="18"/>
      <c r="O487" s="18"/>
      <c r="P487" s="111"/>
      <c r="Q487" s="18"/>
      <c r="R487" s="18"/>
      <c r="S487" s="3"/>
      <c r="T487" s="3"/>
      <c r="U487" s="3"/>
      <c r="V487" s="3"/>
      <c r="W487" s="3"/>
      <c r="X487" s="3"/>
      <c r="Y487" s="3"/>
      <c r="Z487" s="3"/>
      <c r="AA487" s="3"/>
      <c r="AB487" s="3"/>
      <c r="AC487" s="31">
        <f t="shared" si="76"/>
        <v>0</v>
      </c>
      <c r="AD487" s="31">
        <f t="shared" si="77"/>
        <v>0</v>
      </c>
      <c r="AE487" s="31">
        <f t="shared" si="78"/>
        <v>0</v>
      </c>
      <c r="AF487" s="31">
        <f t="shared" si="79"/>
        <v>0</v>
      </c>
      <c r="AG487" s="31">
        <f t="shared" si="80"/>
        <v>0</v>
      </c>
      <c r="AH487" s="31">
        <f t="shared" si="81"/>
        <v>0</v>
      </c>
      <c r="AI487" s="31">
        <f t="shared" si="82"/>
        <v>0</v>
      </c>
      <c r="AJ487" s="31">
        <f t="shared" si="83"/>
        <v>0</v>
      </c>
      <c r="AK487" s="31">
        <f t="shared" si="84"/>
        <v>0</v>
      </c>
      <c r="AL487" s="31">
        <f t="shared" si="85"/>
        <v>0</v>
      </c>
    </row>
    <row r="488" spans="1:38" ht="18.75" customHeight="1" x14ac:dyDescent="0.25">
      <c r="A488" s="17">
        <v>945</v>
      </c>
      <c r="B488" s="3" t="s">
        <v>718</v>
      </c>
      <c r="C488" s="16">
        <v>4280</v>
      </c>
      <c r="D488" s="16"/>
      <c r="E488" s="3"/>
      <c r="F488" s="3"/>
      <c r="G488" s="3"/>
      <c r="H488" s="32"/>
      <c r="I488" s="33"/>
      <c r="K488" s="3"/>
      <c r="L488" s="3"/>
      <c r="M488" s="18"/>
      <c r="N488" s="18"/>
      <c r="O488" s="18"/>
      <c r="P488" s="111"/>
      <c r="Q488" s="18"/>
      <c r="R488" s="18"/>
      <c r="S488" s="3"/>
      <c r="T488" s="3"/>
      <c r="U488" s="3"/>
      <c r="V488" s="3"/>
      <c r="W488" s="3"/>
      <c r="X488" s="3"/>
      <c r="Y488" s="3"/>
      <c r="Z488" s="3"/>
      <c r="AA488" s="3"/>
      <c r="AB488" s="3"/>
      <c r="AC488" s="31">
        <f t="shared" si="76"/>
        <v>0</v>
      </c>
      <c r="AD488" s="31">
        <f t="shared" si="77"/>
        <v>0</v>
      </c>
      <c r="AE488" s="31">
        <f t="shared" si="78"/>
        <v>0</v>
      </c>
      <c r="AF488" s="31">
        <f t="shared" si="79"/>
        <v>0</v>
      </c>
      <c r="AG488" s="31">
        <f t="shared" si="80"/>
        <v>0</v>
      </c>
      <c r="AH488" s="31">
        <f t="shared" si="81"/>
        <v>0</v>
      </c>
      <c r="AI488" s="31">
        <f t="shared" si="82"/>
        <v>0</v>
      </c>
      <c r="AJ488" s="31">
        <f t="shared" si="83"/>
        <v>0</v>
      </c>
      <c r="AK488" s="31">
        <f t="shared" si="84"/>
        <v>0</v>
      </c>
      <c r="AL488" s="31">
        <f t="shared" si="85"/>
        <v>0</v>
      </c>
    </row>
    <row r="489" spans="1:38" ht="18.75" customHeight="1" x14ac:dyDescent="0.25">
      <c r="A489" s="17">
        <v>857</v>
      </c>
      <c r="B489" s="3" t="s">
        <v>637</v>
      </c>
      <c r="C489" s="16">
        <v>14996</v>
      </c>
      <c r="D489" s="16"/>
      <c r="E489" s="3"/>
      <c r="F489" s="3"/>
      <c r="G489" s="3"/>
      <c r="H489" s="32"/>
      <c r="I489" s="33"/>
      <c r="K489" s="3"/>
      <c r="L489" s="3"/>
      <c r="M489" s="18"/>
      <c r="N489" s="18"/>
      <c r="O489" s="18"/>
      <c r="P489" s="111"/>
      <c r="Q489" s="18"/>
      <c r="R489" s="18"/>
      <c r="S489" s="3"/>
      <c r="T489" s="3"/>
      <c r="U489" s="3"/>
      <c r="V489" s="3"/>
      <c r="W489" s="3"/>
      <c r="X489" s="3"/>
      <c r="Y489" s="3"/>
      <c r="Z489" s="3"/>
      <c r="AA489" s="3"/>
      <c r="AB489" s="3"/>
      <c r="AC489" s="31">
        <f t="shared" si="76"/>
        <v>0</v>
      </c>
      <c r="AD489" s="31">
        <f t="shared" si="77"/>
        <v>0</v>
      </c>
      <c r="AE489" s="31">
        <f t="shared" si="78"/>
        <v>0</v>
      </c>
      <c r="AF489" s="31">
        <f t="shared" si="79"/>
        <v>0</v>
      </c>
      <c r="AG489" s="31">
        <f t="shared" si="80"/>
        <v>0</v>
      </c>
      <c r="AH489" s="31">
        <f t="shared" si="81"/>
        <v>0</v>
      </c>
      <c r="AI489" s="31">
        <f t="shared" si="82"/>
        <v>0</v>
      </c>
      <c r="AJ489" s="31">
        <f t="shared" si="83"/>
        <v>0</v>
      </c>
      <c r="AK489" s="31">
        <f t="shared" si="84"/>
        <v>0</v>
      </c>
      <c r="AL489" s="31">
        <f t="shared" si="85"/>
        <v>0</v>
      </c>
    </row>
    <row r="490" spans="1:38" ht="18.75" customHeight="1" x14ac:dyDescent="0.25">
      <c r="A490" s="17">
        <v>855</v>
      </c>
      <c r="B490" s="3" t="s">
        <v>637</v>
      </c>
      <c r="C490" s="16">
        <v>11336</v>
      </c>
      <c r="D490" s="16"/>
      <c r="E490" s="3"/>
      <c r="F490" s="3"/>
      <c r="G490" s="3"/>
      <c r="H490" s="32"/>
      <c r="I490" s="33"/>
      <c r="K490" s="3"/>
      <c r="L490" s="3"/>
      <c r="M490" s="18"/>
      <c r="N490" s="18"/>
      <c r="O490" s="18"/>
      <c r="P490" s="111"/>
      <c r="Q490" s="18"/>
      <c r="R490" s="18"/>
      <c r="S490" s="3"/>
      <c r="T490" s="3"/>
      <c r="U490" s="3"/>
      <c r="V490" s="3"/>
      <c r="W490" s="3"/>
      <c r="X490" s="3"/>
      <c r="Y490" s="3"/>
      <c r="Z490" s="3"/>
      <c r="AA490" s="3"/>
      <c r="AB490" s="3"/>
      <c r="AC490" s="31">
        <f t="shared" si="76"/>
        <v>0</v>
      </c>
      <c r="AD490" s="31">
        <f t="shared" si="77"/>
        <v>0</v>
      </c>
      <c r="AE490" s="31">
        <f t="shared" si="78"/>
        <v>0</v>
      </c>
      <c r="AF490" s="31">
        <f t="shared" si="79"/>
        <v>0</v>
      </c>
      <c r="AG490" s="31">
        <f t="shared" si="80"/>
        <v>0</v>
      </c>
      <c r="AH490" s="31">
        <f t="shared" si="81"/>
        <v>0</v>
      </c>
      <c r="AI490" s="31">
        <f t="shared" si="82"/>
        <v>0</v>
      </c>
      <c r="AJ490" s="31">
        <f t="shared" si="83"/>
        <v>0</v>
      </c>
      <c r="AK490" s="31">
        <f t="shared" si="84"/>
        <v>0</v>
      </c>
      <c r="AL490" s="31">
        <f t="shared" si="85"/>
        <v>0</v>
      </c>
    </row>
    <row r="491" spans="1:38" ht="18.75" customHeight="1" x14ac:dyDescent="0.25">
      <c r="A491" s="17">
        <v>1088</v>
      </c>
      <c r="B491" s="3" t="s">
        <v>817</v>
      </c>
      <c r="C491" s="16">
        <v>7800</v>
      </c>
      <c r="D491" s="16"/>
      <c r="E491" s="3"/>
      <c r="F491" s="3"/>
      <c r="G491" s="3"/>
      <c r="H491" s="32"/>
      <c r="I491" s="33"/>
      <c r="K491" s="3"/>
      <c r="L491" s="3"/>
      <c r="M491" s="18"/>
      <c r="N491" s="18"/>
      <c r="O491" s="18"/>
      <c r="P491" s="111"/>
      <c r="Q491" s="18"/>
      <c r="R491" s="18"/>
      <c r="S491" s="3"/>
      <c r="T491" s="3"/>
      <c r="U491" s="3"/>
      <c r="V491" s="3"/>
      <c r="W491" s="3"/>
      <c r="X491" s="3"/>
      <c r="Y491" s="3"/>
      <c r="Z491" s="3"/>
      <c r="AA491" s="3"/>
      <c r="AB491" s="3"/>
      <c r="AC491" s="31">
        <f t="shared" si="76"/>
        <v>0</v>
      </c>
      <c r="AD491" s="31">
        <f t="shared" si="77"/>
        <v>0</v>
      </c>
      <c r="AE491" s="31">
        <f t="shared" si="78"/>
        <v>0</v>
      </c>
      <c r="AF491" s="31">
        <f t="shared" si="79"/>
        <v>0</v>
      </c>
      <c r="AG491" s="31">
        <f t="shared" si="80"/>
        <v>0</v>
      </c>
      <c r="AH491" s="31">
        <f t="shared" si="81"/>
        <v>0</v>
      </c>
      <c r="AI491" s="31">
        <f t="shared" si="82"/>
        <v>0</v>
      </c>
      <c r="AJ491" s="31">
        <f t="shared" si="83"/>
        <v>0</v>
      </c>
      <c r="AK491" s="31">
        <f t="shared" si="84"/>
        <v>0</v>
      </c>
      <c r="AL491" s="31">
        <f t="shared" si="85"/>
        <v>0</v>
      </c>
    </row>
    <row r="492" spans="1:38" ht="18.75" customHeight="1" x14ac:dyDescent="0.25">
      <c r="A492" s="17">
        <v>939</v>
      </c>
      <c r="B492" s="3" t="s">
        <v>713</v>
      </c>
      <c r="C492" s="16">
        <v>1920</v>
      </c>
      <c r="D492" s="16"/>
      <c r="E492" s="3"/>
      <c r="F492" s="3"/>
      <c r="G492" s="3"/>
      <c r="H492" s="32"/>
      <c r="I492" s="33"/>
      <c r="K492" s="3"/>
      <c r="L492" s="3"/>
      <c r="M492" s="18"/>
      <c r="N492" s="18"/>
      <c r="O492" s="18"/>
      <c r="P492" s="111"/>
      <c r="Q492" s="18"/>
      <c r="R492" s="18"/>
      <c r="S492" s="3"/>
      <c r="T492" s="3"/>
      <c r="U492" s="3"/>
      <c r="V492" s="3"/>
      <c r="W492" s="3"/>
      <c r="X492" s="3"/>
      <c r="Y492" s="3"/>
      <c r="Z492" s="3"/>
      <c r="AA492" s="3"/>
      <c r="AB492" s="3"/>
      <c r="AC492" s="31">
        <f t="shared" si="76"/>
        <v>0</v>
      </c>
      <c r="AD492" s="31">
        <f t="shared" si="77"/>
        <v>0</v>
      </c>
      <c r="AE492" s="31">
        <f t="shared" si="78"/>
        <v>0</v>
      </c>
      <c r="AF492" s="31">
        <f t="shared" si="79"/>
        <v>0</v>
      </c>
      <c r="AG492" s="31">
        <f t="shared" si="80"/>
        <v>0</v>
      </c>
      <c r="AH492" s="31">
        <f t="shared" si="81"/>
        <v>0</v>
      </c>
      <c r="AI492" s="31">
        <f t="shared" si="82"/>
        <v>0</v>
      </c>
      <c r="AJ492" s="31">
        <f t="shared" si="83"/>
        <v>0</v>
      </c>
      <c r="AK492" s="31">
        <f t="shared" si="84"/>
        <v>0</v>
      </c>
      <c r="AL492" s="31">
        <f t="shared" si="85"/>
        <v>0</v>
      </c>
    </row>
    <row r="493" spans="1:38" ht="18.75" customHeight="1" x14ac:dyDescent="0.25">
      <c r="A493" s="17">
        <v>932</v>
      </c>
      <c r="B493" s="3" t="s">
        <v>709</v>
      </c>
      <c r="C493" s="16">
        <v>800</v>
      </c>
      <c r="D493" s="16"/>
      <c r="E493" s="3"/>
      <c r="F493" s="3"/>
      <c r="G493" s="3"/>
      <c r="H493" s="32"/>
      <c r="I493" s="33"/>
      <c r="K493" s="3"/>
      <c r="L493" s="3"/>
      <c r="M493" s="18"/>
      <c r="N493" s="18"/>
      <c r="O493" s="18"/>
      <c r="P493" s="111"/>
      <c r="Q493" s="18"/>
      <c r="R493" s="18"/>
      <c r="S493" s="3"/>
      <c r="T493" s="3"/>
      <c r="U493" s="3"/>
      <c r="V493" s="3"/>
      <c r="W493" s="3"/>
      <c r="X493" s="3"/>
      <c r="Y493" s="3"/>
      <c r="Z493" s="3"/>
      <c r="AA493" s="3"/>
      <c r="AB493" s="3"/>
      <c r="AC493" s="31">
        <f t="shared" si="76"/>
        <v>0</v>
      </c>
      <c r="AD493" s="31">
        <f t="shared" si="77"/>
        <v>0</v>
      </c>
      <c r="AE493" s="31">
        <f t="shared" si="78"/>
        <v>0</v>
      </c>
      <c r="AF493" s="31">
        <f t="shared" si="79"/>
        <v>0</v>
      </c>
      <c r="AG493" s="31">
        <f t="shared" si="80"/>
        <v>0</v>
      </c>
      <c r="AH493" s="31">
        <f t="shared" si="81"/>
        <v>0</v>
      </c>
      <c r="AI493" s="31">
        <f t="shared" si="82"/>
        <v>0</v>
      </c>
      <c r="AJ493" s="31">
        <f t="shared" si="83"/>
        <v>0</v>
      </c>
      <c r="AK493" s="31">
        <f t="shared" si="84"/>
        <v>0</v>
      </c>
      <c r="AL493" s="31">
        <f t="shared" si="85"/>
        <v>0</v>
      </c>
    </row>
    <row r="494" spans="1:38" ht="18.75" customHeight="1" x14ac:dyDescent="0.25">
      <c r="A494" s="17">
        <v>872</v>
      </c>
      <c r="B494" s="3" t="s">
        <v>651</v>
      </c>
      <c r="C494" s="16">
        <v>1218</v>
      </c>
      <c r="D494" s="16"/>
      <c r="E494" s="3"/>
      <c r="F494" s="3"/>
      <c r="G494" s="3"/>
      <c r="H494" s="32"/>
      <c r="I494" s="33"/>
      <c r="K494" s="3"/>
      <c r="L494" s="3"/>
      <c r="M494" s="18"/>
      <c r="N494" s="18"/>
      <c r="O494" s="18"/>
      <c r="P494" s="111"/>
      <c r="Q494" s="18"/>
      <c r="R494" s="18"/>
      <c r="S494" s="3"/>
      <c r="T494" s="3"/>
      <c r="U494" s="3"/>
      <c r="V494" s="3"/>
      <c r="W494" s="3"/>
      <c r="X494" s="3"/>
      <c r="Y494" s="3"/>
      <c r="Z494" s="3"/>
      <c r="AA494" s="3"/>
      <c r="AB494" s="3"/>
      <c r="AC494" s="31">
        <f t="shared" si="76"/>
        <v>0</v>
      </c>
      <c r="AD494" s="31">
        <f t="shared" si="77"/>
        <v>0</v>
      </c>
      <c r="AE494" s="31">
        <f t="shared" si="78"/>
        <v>0</v>
      </c>
      <c r="AF494" s="31">
        <f t="shared" si="79"/>
        <v>0</v>
      </c>
      <c r="AG494" s="31">
        <f t="shared" si="80"/>
        <v>0</v>
      </c>
      <c r="AH494" s="31">
        <f t="shared" si="81"/>
        <v>0</v>
      </c>
      <c r="AI494" s="31">
        <f t="shared" si="82"/>
        <v>0</v>
      </c>
      <c r="AJ494" s="31">
        <f t="shared" si="83"/>
        <v>0</v>
      </c>
      <c r="AK494" s="31">
        <f t="shared" si="84"/>
        <v>0</v>
      </c>
      <c r="AL494" s="31">
        <f t="shared" si="85"/>
        <v>0</v>
      </c>
    </row>
    <row r="495" spans="1:38" ht="18.75" customHeight="1" x14ac:dyDescent="0.25">
      <c r="A495" s="17">
        <v>953</v>
      </c>
      <c r="B495" s="3" t="s">
        <v>724</v>
      </c>
      <c r="C495" s="16">
        <v>721</v>
      </c>
      <c r="D495" s="16"/>
      <c r="E495" s="3"/>
      <c r="F495" s="3"/>
      <c r="G495" s="3"/>
      <c r="H495" s="32"/>
      <c r="I495" s="33"/>
      <c r="K495" s="3"/>
      <c r="L495" s="3"/>
      <c r="M495" s="18"/>
      <c r="N495" s="18"/>
      <c r="O495" s="18"/>
      <c r="P495" s="111"/>
      <c r="Q495" s="18"/>
      <c r="R495" s="18"/>
      <c r="S495" s="3"/>
      <c r="T495" s="3"/>
      <c r="U495" s="3"/>
      <c r="V495" s="3"/>
      <c r="W495" s="3"/>
      <c r="X495" s="3"/>
      <c r="Y495" s="3"/>
      <c r="Z495" s="3"/>
      <c r="AA495" s="3"/>
      <c r="AB495" s="3"/>
      <c r="AC495" s="31">
        <f t="shared" si="76"/>
        <v>0</v>
      </c>
      <c r="AD495" s="31">
        <f t="shared" si="77"/>
        <v>0</v>
      </c>
      <c r="AE495" s="31">
        <f t="shared" si="78"/>
        <v>0</v>
      </c>
      <c r="AF495" s="31">
        <f t="shared" si="79"/>
        <v>0</v>
      </c>
      <c r="AG495" s="31">
        <f t="shared" si="80"/>
        <v>0</v>
      </c>
      <c r="AH495" s="31">
        <f t="shared" si="81"/>
        <v>0</v>
      </c>
      <c r="AI495" s="31">
        <f t="shared" si="82"/>
        <v>0</v>
      </c>
      <c r="AJ495" s="31">
        <f t="shared" si="83"/>
        <v>0</v>
      </c>
      <c r="AK495" s="31">
        <f t="shared" si="84"/>
        <v>0</v>
      </c>
      <c r="AL495" s="31">
        <f t="shared" si="85"/>
        <v>0</v>
      </c>
    </row>
    <row r="496" spans="1:38" ht="18.75" customHeight="1" x14ac:dyDescent="0.25">
      <c r="A496" s="24">
        <v>302</v>
      </c>
      <c r="B496" s="5" t="s">
        <v>445</v>
      </c>
      <c r="C496" s="14">
        <v>614</v>
      </c>
      <c r="D496" s="14"/>
      <c r="E496" s="2"/>
      <c r="F496" s="2"/>
      <c r="G496" s="2"/>
      <c r="H496" s="35"/>
      <c r="I496" s="36"/>
      <c r="J496" s="37"/>
      <c r="K496" s="2"/>
      <c r="L496" s="2"/>
      <c r="M496" s="38"/>
      <c r="N496" s="38"/>
      <c r="O496" s="38"/>
      <c r="P496" s="39"/>
      <c r="Q496" s="38"/>
      <c r="R496" s="38"/>
      <c r="S496" s="2"/>
      <c r="T496" s="2"/>
      <c r="U496" s="2"/>
      <c r="V496" s="2"/>
      <c r="W496" s="2"/>
      <c r="X496" s="2"/>
      <c r="Y496" s="2"/>
      <c r="Z496" s="2"/>
      <c r="AA496" s="2"/>
      <c r="AB496" s="2"/>
      <c r="AC496" s="31">
        <f t="shared" si="76"/>
        <v>0</v>
      </c>
      <c r="AD496" s="31">
        <f t="shared" si="77"/>
        <v>0</v>
      </c>
      <c r="AE496" s="31">
        <f t="shared" si="78"/>
        <v>0</v>
      </c>
      <c r="AF496" s="31">
        <f t="shared" si="79"/>
        <v>0</v>
      </c>
      <c r="AG496" s="31">
        <f t="shared" si="80"/>
        <v>0</v>
      </c>
      <c r="AH496" s="31">
        <f t="shared" si="81"/>
        <v>0</v>
      </c>
      <c r="AI496" s="31">
        <f t="shared" si="82"/>
        <v>0</v>
      </c>
      <c r="AJ496" s="31">
        <f t="shared" si="83"/>
        <v>0</v>
      </c>
      <c r="AK496" s="31">
        <f t="shared" si="84"/>
        <v>0</v>
      </c>
      <c r="AL496" s="31">
        <f t="shared" si="85"/>
        <v>0</v>
      </c>
    </row>
    <row r="497" spans="1:38" ht="18.75" customHeight="1" x14ac:dyDescent="0.25">
      <c r="A497" s="17">
        <v>996</v>
      </c>
      <c r="B497" s="3" t="s">
        <v>761</v>
      </c>
      <c r="C497" s="16">
        <v>1600</v>
      </c>
      <c r="D497" s="16"/>
      <c r="E497" s="3"/>
      <c r="F497" s="3"/>
      <c r="G497" s="3"/>
      <c r="H497" s="32"/>
      <c r="I497" s="33"/>
      <c r="K497" s="3"/>
      <c r="L497" s="3"/>
      <c r="M497" s="18"/>
      <c r="N497" s="18"/>
      <c r="O497" s="18"/>
      <c r="P497" s="111"/>
      <c r="Q497" s="18"/>
      <c r="R497" s="18"/>
      <c r="S497" s="3"/>
      <c r="T497" s="3"/>
      <c r="U497" s="3"/>
      <c r="V497" s="3"/>
      <c r="W497" s="3"/>
      <c r="X497" s="3"/>
      <c r="Y497" s="3"/>
      <c r="Z497" s="3"/>
      <c r="AA497" s="3"/>
      <c r="AB497" s="3"/>
      <c r="AC497" s="31">
        <f t="shared" si="76"/>
        <v>0</v>
      </c>
      <c r="AD497" s="31">
        <f t="shared" si="77"/>
        <v>0</v>
      </c>
      <c r="AE497" s="31">
        <f t="shared" si="78"/>
        <v>0</v>
      </c>
      <c r="AF497" s="31">
        <f t="shared" si="79"/>
        <v>0</v>
      </c>
      <c r="AG497" s="31">
        <f t="shared" si="80"/>
        <v>0</v>
      </c>
      <c r="AH497" s="31">
        <f t="shared" si="81"/>
        <v>0</v>
      </c>
      <c r="AI497" s="31">
        <f t="shared" si="82"/>
        <v>0</v>
      </c>
      <c r="AJ497" s="31">
        <f t="shared" si="83"/>
        <v>0</v>
      </c>
      <c r="AK497" s="31">
        <f t="shared" si="84"/>
        <v>0</v>
      </c>
      <c r="AL497" s="31">
        <f t="shared" si="85"/>
        <v>0</v>
      </c>
    </row>
    <row r="498" spans="1:38" ht="18.75" customHeight="1" x14ac:dyDescent="0.25">
      <c r="A498" s="17">
        <v>1270</v>
      </c>
      <c r="B498" s="3" t="s">
        <v>881</v>
      </c>
      <c r="C498" s="16">
        <v>3512</v>
      </c>
      <c r="D498" s="16"/>
      <c r="E498" s="3">
        <v>250</v>
      </c>
      <c r="F498" s="3"/>
      <c r="G498" s="3"/>
      <c r="H498" s="32">
        <f>E498*'[1]Estimates for kW-kWh'!$E$4</f>
        <v>98.416769041769044</v>
      </c>
      <c r="I498" s="33">
        <f>H498*'[1]Estimates for kW-kWh'!$H$4</f>
        <v>12.662358194201058</v>
      </c>
      <c r="J498" s="34">
        <f>H498*'[1]Estimates for kW-kWh'!$I$4</f>
        <v>16490.035225279764</v>
      </c>
      <c r="K498" s="3"/>
      <c r="L498" s="3"/>
      <c r="M498" s="18" t="s">
        <v>284</v>
      </c>
      <c r="N498" s="18"/>
      <c r="O498" s="18"/>
      <c r="P498" s="111"/>
      <c r="Q498" s="18"/>
      <c r="R498" s="18"/>
      <c r="S498" s="3"/>
      <c r="T498" s="3"/>
      <c r="U498" s="3"/>
      <c r="V498" s="3"/>
      <c r="W498" s="3"/>
      <c r="X498" s="3"/>
      <c r="Y498" s="3"/>
      <c r="Z498" s="3"/>
      <c r="AA498" s="3"/>
      <c r="AB498" s="3"/>
      <c r="AC498" s="31">
        <f t="shared" si="76"/>
        <v>0</v>
      </c>
      <c r="AD498" s="31">
        <f t="shared" si="77"/>
        <v>0</v>
      </c>
      <c r="AE498" s="31">
        <f t="shared" si="78"/>
        <v>0</v>
      </c>
      <c r="AF498" s="31">
        <f t="shared" si="79"/>
        <v>0</v>
      </c>
      <c r="AG498" s="31">
        <f t="shared" si="80"/>
        <v>0</v>
      </c>
      <c r="AH498" s="31">
        <f t="shared" si="81"/>
        <v>0</v>
      </c>
      <c r="AI498" s="31">
        <f t="shared" si="82"/>
        <v>0</v>
      </c>
      <c r="AJ498" s="31">
        <f t="shared" si="83"/>
        <v>0</v>
      </c>
      <c r="AK498" s="31">
        <f t="shared" si="84"/>
        <v>0</v>
      </c>
      <c r="AL498" s="31">
        <f t="shared" si="85"/>
        <v>0</v>
      </c>
    </row>
    <row r="499" spans="1:38" ht="18.75" customHeight="1" x14ac:dyDescent="0.25">
      <c r="A499" s="17">
        <v>1020</v>
      </c>
      <c r="B499" s="3" t="s">
        <v>784</v>
      </c>
      <c r="C499" s="16">
        <v>2560</v>
      </c>
      <c r="D499" s="16"/>
      <c r="E499" s="3"/>
      <c r="F499" s="3"/>
      <c r="G499" s="3"/>
      <c r="H499" s="32"/>
      <c r="I499" s="33"/>
      <c r="K499" s="3"/>
      <c r="L499" s="3"/>
      <c r="M499" s="18"/>
      <c r="N499" s="18"/>
      <c r="O499" s="18"/>
      <c r="P499" s="111"/>
      <c r="Q499" s="18"/>
      <c r="R499" s="18"/>
      <c r="S499" s="3"/>
      <c r="T499" s="3"/>
      <c r="U499" s="3"/>
      <c r="V499" s="3"/>
      <c r="W499" s="3"/>
      <c r="X499" s="3"/>
      <c r="Y499" s="3"/>
      <c r="Z499" s="3"/>
      <c r="AA499" s="3"/>
      <c r="AB499" s="3"/>
      <c r="AC499" s="31">
        <f t="shared" si="76"/>
        <v>0</v>
      </c>
      <c r="AD499" s="31">
        <f t="shared" si="77"/>
        <v>0</v>
      </c>
      <c r="AE499" s="31">
        <f t="shared" si="78"/>
        <v>0</v>
      </c>
      <c r="AF499" s="31">
        <f t="shared" si="79"/>
        <v>0</v>
      </c>
      <c r="AG499" s="31">
        <f t="shared" si="80"/>
        <v>0</v>
      </c>
      <c r="AH499" s="31">
        <f t="shared" si="81"/>
        <v>0</v>
      </c>
      <c r="AI499" s="31">
        <f t="shared" si="82"/>
        <v>0</v>
      </c>
      <c r="AJ499" s="31">
        <f t="shared" si="83"/>
        <v>0</v>
      </c>
      <c r="AK499" s="31">
        <f t="shared" si="84"/>
        <v>0</v>
      </c>
      <c r="AL499" s="31">
        <f t="shared" si="85"/>
        <v>0</v>
      </c>
    </row>
    <row r="500" spans="1:38" ht="18.75" customHeight="1" x14ac:dyDescent="0.25">
      <c r="A500" s="13">
        <v>513</v>
      </c>
      <c r="B500" s="5" t="s">
        <v>514</v>
      </c>
      <c r="C500" s="14">
        <v>3168</v>
      </c>
      <c r="D500" s="14"/>
      <c r="E500" s="2"/>
      <c r="F500" s="2"/>
      <c r="G500" s="2"/>
      <c r="H500" s="35"/>
      <c r="I500" s="36"/>
      <c r="J500" s="37"/>
      <c r="K500" s="2"/>
      <c r="L500" s="2"/>
      <c r="M500" s="38"/>
      <c r="N500" s="38"/>
      <c r="O500" s="38"/>
      <c r="P500" s="39"/>
      <c r="Q500" s="38"/>
      <c r="R500" s="38"/>
      <c r="S500" s="2"/>
      <c r="T500" s="2"/>
      <c r="U500" s="2"/>
      <c r="V500" s="2"/>
      <c r="W500" s="2"/>
      <c r="X500" s="2"/>
      <c r="Y500" s="2"/>
      <c r="Z500" s="2"/>
      <c r="AA500" s="2"/>
      <c r="AB500" s="2"/>
      <c r="AC500" s="31">
        <f t="shared" si="76"/>
        <v>0</v>
      </c>
      <c r="AD500" s="31">
        <f t="shared" si="77"/>
        <v>0</v>
      </c>
      <c r="AE500" s="31">
        <f t="shared" si="78"/>
        <v>0</v>
      </c>
      <c r="AF500" s="31">
        <f t="shared" si="79"/>
        <v>0</v>
      </c>
      <c r="AG500" s="31">
        <f t="shared" si="80"/>
        <v>0</v>
      </c>
      <c r="AH500" s="31">
        <f t="shared" si="81"/>
        <v>0</v>
      </c>
      <c r="AI500" s="31">
        <f t="shared" si="82"/>
        <v>0</v>
      </c>
      <c r="AJ500" s="31">
        <f t="shared" si="83"/>
        <v>0</v>
      </c>
      <c r="AK500" s="31">
        <f t="shared" si="84"/>
        <v>0</v>
      </c>
      <c r="AL500" s="31">
        <f t="shared" si="85"/>
        <v>0</v>
      </c>
    </row>
    <row r="501" spans="1:38" ht="18.75" customHeight="1" x14ac:dyDescent="0.25">
      <c r="A501" s="24">
        <v>162</v>
      </c>
      <c r="B501" s="5" t="s">
        <v>380</v>
      </c>
      <c r="C501" s="14">
        <v>2368</v>
      </c>
      <c r="D501" s="14"/>
      <c r="E501" s="2"/>
      <c r="F501" s="2"/>
      <c r="G501" s="2"/>
      <c r="H501" s="35"/>
      <c r="I501" s="36"/>
      <c r="J501" s="37"/>
      <c r="K501" s="2"/>
      <c r="L501" s="2"/>
      <c r="M501" s="38"/>
      <c r="N501" s="38"/>
      <c r="O501" s="38"/>
      <c r="P501" s="39"/>
      <c r="Q501" s="38"/>
      <c r="R501" s="38"/>
      <c r="S501" s="2"/>
      <c r="T501" s="2"/>
      <c r="U501" s="2"/>
      <c r="V501" s="2"/>
      <c r="W501" s="2"/>
      <c r="X501" s="2"/>
      <c r="Y501" s="2"/>
      <c r="Z501" s="2"/>
      <c r="AA501" s="2"/>
      <c r="AB501" s="2"/>
      <c r="AC501" s="31">
        <f t="shared" si="76"/>
        <v>0</v>
      </c>
      <c r="AD501" s="31">
        <f t="shared" si="77"/>
        <v>0</v>
      </c>
      <c r="AE501" s="31">
        <f t="shared" si="78"/>
        <v>0</v>
      </c>
      <c r="AF501" s="31">
        <f t="shared" si="79"/>
        <v>0</v>
      </c>
      <c r="AG501" s="31">
        <f t="shared" si="80"/>
        <v>0</v>
      </c>
      <c r="AH501" s="31">
        <f t="shared" si="81"/>
        <v>0</v>
      </c>
      <c r="AI501" s="31">
        <f t="shared" si="82"/>
        <v>0</v>
      </c>
      <c r="AJ501" s="31">
        <f t="shared" si="83"/>
        <v>0</v>
      </c>
      <c r="AK501" s="31">
        <f t="shared" si="84"/>
        <v>0</v>
      </c>
      <c r="AL501" s="31">
        <f t="shared" si="85"/>
        <v>0</v>
      </c>
    </row>
    <row r="502" spans="1:38" ht="18.75" customHeight="1" x14ac:dyDescent="0.25">
      <c r="A502" s="24">
        <v>319</v>
      </c>
      <c r="B502" s="5" t="s">
        <v>458</v>
      </c>
      <c r="C502" s="26">
        <v>1320</v>
      </c>
      <c r="D502" s="26"/>
      <c r="E502" s="2"/>
      <c r="F502" s="2"/>
      <c r="G502" s="2"/>
      <c r="H502" s="35"/>
      <c r="I502" s="36"/>
      <c r="J502" s="37"/>
      <c r="K502" s="2"/>
      <c r="L502" s="2"/>
      <c r="M502" s="38"/>
      <c r="N502" s="38"/>
      <c r="O502" s="38"/>
      <c r="P502" s="39"/>
      <c r="Q502" s="38"/>
      <c r="R502" s="38"/>
      <c r="S502" s="2"/>
      <c r="T502" s="2"/>
      <c r="U502" s="2"/>
      <c r="V502" s="2"/>
      <c r="W502" s="2"/>
      <c r="X502" s="2"/>
      <c r="Y502" s="2"/>
      <c r="Z502" s="2"/>
      <c r="AA502" s="2"/>
      <c r="AB502" s="2"/>
      <c r="AC502" s="31">
        <f t="shared" si="76"/>
        <v>0</v>
      </c>
      <c r="AD502" s="31">
        <f t="shared" si="77"/>
        <v>0</v>
      </c>
      <c r="AE502" s="31">
        <f t="shared" si="78"/>
        <v>0</v>
      </c>
      <c r="AF502" s="31">
        <f t="shared" si="79"/>
        <v>0</v>
      </c>
      <c r="AG502" s="31">
        <f t="shared" si="80"/>
        <v>0</v>
      </c>
      <c r="AH502" s="31">
        <f t="shared" si="81"/>
        <v>0</v>
      </c>
      <c r="AI502" s="31">
        <f t="shared" si="82"/>
        <v>0</v>
      </c>
      <c r="AJ502" s="31">
        <f t="shared" si="83"/>
        <v>0</v>
      </c>
      <c r="AK502" s="31">
        <f t="shared" si="84"/>
        <v>0</v>
      </c>
      <c r="AL502" s="31">
        <f t="shared" si="85"/>
        <v>0</v>
      </c>
    </row>
    <row r="503" spans="1:38" ht="18.75" customHeight="1" x14ac:dyDescent="0.25">
      <c r="A503" s="17">
        <v>1018</v>
      </c>
      <c r="B503" s="3" t="s">
        <v>782</v>
      </c>
      <c r="C503" s="16">
        <v>9120</v>
      </c>
      <c r="D503" s="16"/>
      <c r="E503" s="3">
        <v>1200</v>
      </c>
      <c r="F503" s="3"/>
      <c r="G503" s="3"/>
      <c r="H503" s="32">
        <f>E503*'[1]Estimates for kW-kWh'!$E$4</f>
        <v>472.40049140049143</v>
      </c>
      <c r="I503" s="33">
        <f>H503*'[1]Estimates for kW-kWh'!$H$4</f>
        <v>60.77931933216508</v>
      </c>
      <c r="J503" s="34">
        <f>H503*'[1]Estimates for kW-kWh'!$I$4</f>
        <v>79152.169081342858</v>
      </c>
      <c r="K503" s="3"/>
      <c r="L503" s="3"/>
      <c r="M503" s="18" t="s">
        <v>179</v>
      </c>
      <c r="N503" s="18"/>
      <c r="O503" s="18"/>
      <c r="P503" s="111"/>
      <c r="Q503" s="18"/>
      <c r="R503" s="18"/>
      <c r="S503" s="3"/>
      <c r="T503" s="3"/>
      <c r="U503" s="3"/>
      <c r="V503" s="3"/>
      <c r="W503" s="3"/>
      <c r="X503" s="3"/>
      <c r="Y503" s="3"/>
      <c r="Z503" s="3"/>
      <c r="AA503" s="3"/>
      <c r="AB503" s="3"/>
      <c r="AC503" s="31">
        <f t="shared" si="76"/>
        <v>0</v>
      </c>
      <c r="AD503" s="31">
        <f t="shared" si="77"/>
        <v>0</v>
      </c>
      <c r="AE503" s="31">
        <f t="shared" si="78"/>
        <v>0</v>
      </c>
      <c r="AF503" s="31">
        <f t="shared" si="79"/>
        <v>0</v>
      </c>
      <c r="AG503" s="31">
        <f t="shared" si="80"/>
        <v>0</v>
      </c>
      <c r="AH503" s="31">
        <f t="shared" si="81"/>
        <v>0</v>
      </c>
      <c r="AI503" s="31">
        <f t="shared" si="82"/>
        <v>0</v>
      </c>
      <c r="AJ503" s="31">
        <f t="shared" si="83"/>
        <v>0</v>
      </c>
      <c r="AK503" s="31">
        <f t="shared" si="84"/>
        <v>0</v>
      </c>
      <c r="AL503" s="31">
        <f t="shared" si="85"/>
        <v>0</v>
      </c>
    </row>
    <row r="504" spans="1:38" ht="18.75" customHeight="1" x14ac:dyDescent="0.25">
      <c r="A504" s="17">
        <v>1018</v>
      </c>
      <c r="B504" s="3" t="s">
        <v>782</v>
      </c>
      <c r="C504" s="16">
        <v>9120</v>
      </c>
      <c r="D504" s="16"/>
      <c r="E504" s="3"/>
      <c r="F504" s="3"/>
      <c r="G504" s="3"/>
      <c r="H504" s="32"/>
      <c r="I504" s="33"/>
      <c r="K504" s="3"/>
      <c r="L504" s="3"/>
      <c r="M504" s="18"/>
      <c r="N504" s="18"/>
      <c r="O504" s="18"/>
      <c r="P504" s="111"/>
      <c r="Q504" s="18"/>
      <c r="R504" s="18"/>
      <c r="S504" s="3"/>
      <c r="T504" s="3"/>
      <c r="U504" s="3"/>
      <c r="V504" s="3"/>
      <c r="W504" s="3"/>
      <c r="X504" s="3"/>
      <c r="Y504" s="3"/>
      <c r="Z504" s="3"/>
      <c r="AA504" s="3"/>
      <c r="AB504" s="3"/>
      <c r="AC504" s="31">
        <f t="shared" si="76"/>
        <v>0</v>
      </c>
      <c r="AD504" s="31">
        <f t="shared" si="77"/>
        <v>0</v>
      </c>
      <c r="AE504" s="31">
        <f t="shared" si="78"/>
        <v>0</v>
      </c>
      <c r="AF504" s="31">
        <f t="shared" si="79"/>
        <v>0</v>
      </c>
      <c r="AG504" s="31">
        <f t="shared" si="80"/>
        <v>0</v>
      </c>
      <c r="AH504" s="31">
        <f t="shared" si="81"/>
        <v>0</v>
      </c>
      <c r="AI504" s="31">
        <f t="shared" si="82"/>
        <v>0</v>
      </c>
      <c r="AJ504" s="31">
        <f t="shared" si="83"/>
        <v>0</v>
      </c>
      <c r="AK504" s="31">
        <f t="shared" si="84"/>
        <v>0</v>
      </c>
      <c r="AL504" s="31">
        <f t="shared" si="85"/>
        <v>0</v>
      </c>
    </row>
    <row r="505" spans="1:38" ht="18.75" customHeight="1" x14ac:dyDescent="0.25">
      <c r="A505" s="17">
        <v>1019</v>
      </c>
      <c r="B505" s="3" t="s">
        <v>783</v>
      </c>
      <c r="C505" s="16">
        <v>9120</v>
      </c>
      <c r="D505" s="16"/>
      <c r="E505" s="3"/>
      <c r="F505" s="3"/>
      <c r="G505" s="3"/>
      <c r="H505" s="32"/>
      <c r="I505" s="33"/>
      <c r="K505" s="3"/>
      <c r="L505" s="3"/>
      <c r="M505" s="18"/>
      <c r="N505" s="18"/>
      <c r="O505" s="18"/>
      <c r="P505" s="111"/>
      <c r="Q505" s="18"/>
      <c r="R505" s="18"/>
      <c r="S505" s="3"/>
      <c r="T505" s="3"/>
      <c r="U505" s="3"/>
      <c r="V505" s="3"/>
      <c r="W505" s="3"/>
      <c r="X505" s="3"/>
      <c r="Y505" s="3"/>
      <c r="Z505" s="3"/>
      <c r="AA505" s="3"/>
      <c r="AB505" s="3"/>
      <c r="AC505" s="31">
        <f t="shared" si="76"/>
        <v>0</v>
      </c>
      <c r="AD505" s="31">
        <f t="shared" si="77"/>
        <v>0</v>
      </c>
      <c r="AE505" s="31">
        <f t="shared" si="78"/>
        <v>0</v>
      </c>
      <c r="AF505" s="31">
        <f t="shared" si="79"/>
        <v>0</v>
      </c>
      <c r="AG505" s="31">
        <f t="shared" si="80"/>
        <v>0</v>
      </c>
      <c r="AH505" s="31">
        <f t="shared" si="81"/>
        <v>0</v>
      </c>
      <c r="AI505" s="31">
        <f t="shared" si="82"/>
        <v>0</v>
      </c>
      <c r="AJ505" s="31">
        <f t="shared" si="83"/>
        <v>0</v>
      </c>
      <c r="AK505" s="31">
        <f t="shared" si="84"/>
        <v>0</v>
      </c>
      <c r="AL505" s="31">
        <f t="shared" si="85"/>
        <v>0</v>
      </c>
    </row>
    <row r="506" spans="1:38" ht="18.75" customHeight="1" x14ac:dyDescent="0.25">
      <c r="A506" s="17">
        <v>107</v>
      </c>
      <c r="B506" s="3" t="s">
        <v>349</v>
      </c>
      <c r="C506" s="16">
        <v>1903</v>
      </c>
      <c r="D506" s="16"/>
      <c r="E506" s="3"/>
      <c r="F506" s="3"/>
      <c r="G506" s="3"/>
      <c r="H506" s="32"/>
      <c r="I506" s="33"/>
      <c r="K506" s="3"/>
      <c r="L506" s="3"/>
      <c r="M506" s="18"/>
      <c r="N506" s="18"/>
      <c r="O506" s="18"/>
      <c r="P506" s="111"/>
      <c r="Q506" s="18"/>
      <c r="R506" s="18"/>
      <c r="S506" s="3"/>
      <c r="T506" s="3"/>
      <c r="U506" s="3"/>
      <c r="V506" s="3"/>
      <c r="W506" s="3"/>
      <c r="X506" s="3"/>
      <c r="Y506" s="3"/>
      <c r="Z506" s="3"/>
      <c r="AA506" s="3"/>
      <c r="AB506" s="3"/>
      <c r="AC506" s="31">
        <f t="shared" si="76"/>
        <v>0</v>
      </c>
      <c r="AD506" s="31">
        <f t="shared" si="77"/>
        <v>0</v>
      </c>
      <c r="AE506" s="31">
        <f t="shared" si="78"/>
        <v>0</v>
      </c>
      <c r="AF506" s="31">
        <f t="shared" si="79"/>
        <v>0</v>
      </c>
      <c r="AG506" s="31">
        <f t="shared" si="80"/>
        <v>0</v>
      </c>
      <c r="AH506" s="31">
        <f t="shared" si="81"/>
        <v>0</v>
      </c>
      <c r="AI506" s="31">
        <f t="shared" si="82"/>
        <v>0</v>
      </c>
      <c r="AJ506" s="31">
        <f t="shared" si="83"/>
        <v>0</v>
      </c>
      <c r="AK506" s="31">
        <f t="shared" si="84"/>
        <v>0</v>
      </c>
      <c r="AL506" s="31">
        <f t="shared" si="85"/>
        <v>0</v>
      </c>
    </row>
    <row r="507" spans="1:38" ht="18.75" customHeight="1" x14ac:dyDescent="0.25">
      <c r="A507" s="13">
        <v>836</v>
      </c>
      <c r="B507" s="5" t="s">
        <v>620</v>
      </c>
      <c r="C507" s="14">
        <v>3478</v>
      </c>
      <c r="D507" s="14"/>
      <c r="E507" s="3"/>
      <c r="F507" s="3"/>
      <c r="G507" s="3"/>
      <c r="H507" s="32"/>
      <c r="I507" s="33"/>
      <c r="K507" s="3"/>
      <c r="L507" s="3"/>
      <c r="M507" s="18"/>
      <c r="N507" s="18"/>
      <c r="O507" s="18"/>
      <c r="P507" s="111"/>
      <c r="Q507" s="18"/>
      <c r="R507" s="18"/>
      <c r="S507" s="3"/>
      <c r="T507" s="3"/>
      <c r="U507" s="3"/>
      <c r="V507" s="3"/>
      <c r="W507" s="3"/>
      <c r="X507" s="3"/>
      <c r="Y507" s="3"/>
      <c r="Z507" s="3"/>
      <c r="AA507" s="3"/>
      <c r="AB507" s="3"/>
      <c r="AC507" s="31">
        <f t="shared" si="76"/>
        <v>0</v>
      </c>
      <c r="AD507" s="31">
        <f t="shared" si="77"/>
        <v>0</v>
      </c>
      <c r="AE507" s="31">
        <f t="shared" si="78"/>
        <v>0</v>
      </c>
      <c r="AF507" s="31">
        <f t="shared" si="79"/>
        <v>0</v>
      </c>
      <c r="AG507" s="31">
        <f t="shared" si="80"/>
        <v>0</v>
      </c>
      <c r="AH507" s="31">
        <f t="shared" si="81"/>
        <v>0</v>
      </c>
      <c r="AI507" s="31">
        <f t="shared" si="82"/>
        <v>0</v>
      </c>
      <c r="AJ507" s="31">
        <f t="shared" si="83"/>
        <v>0</v>
      </c>
      <c r="AK507" s="31">
        <f t="shared" si="84"/>
        <v>0</v>
      </c>
      <c r="AL507" s="31">
        <f t="shared" si="85"/>
        <v>0</v>
      </c>
    </row>
    <row r="508" spans="1:38" ht="18.75" customHeight="1" x14ac:dyDescent="0.25">
      <c r="A508" s="24">
        <v>332</v>
      </c>
      <c r="B508" s="5" t="s">
        <v>465</v>
      </c>
      <c r="C508" s="14">
        <v>1937</v>
      </c>
      <c r="D508" s="14"/>
      <c r="E508" s="2"/>
      <c r="F508" s="2"/>
      <c r="G508" s="2"/>
      <c r="H508" s="35"/>
      <c r="I508" s="36"/>
      <c r="J508" s="37"/>
      <c r="K508" s="2"/>
      <c r="L508" s="2"/>
      <c r="M508" s="38"/>
      <c r="N508" s="38"/>
      <c r="O508" s="38"/>
      <c r="P508" s="39"/>
      <c r="Q508" s="38"/>
      <c r="R508" s="38"/>
      <c r="S508" s="2"/>
      <c r="T508" s="2"/>
      <c r="U508" s="2"/>
      <c r="V508" s="2"/>
      <c r="W508" s="2"/>
      <c r="X508" s="2"/>
      <c r="Y508" s="2"/>
      <c r="Z508" s="2"/>
      <c r="AA508" s="2"/>
      <c r="AB508" s="2"/>
      <c r="AC508" s="31">
        <f t="shared" si="76"/>
        <v>0</v>
      </c>
      <c r="AD508" s="31">
        <f t="shared" si="77"/>
        <v>0</v>
      </c>
      <c r="AE508" s="31">
        <f t="shared" si="78"/>
        <v>0</v>
      </c>
      <c r="AF508" s="31">
        <f t="shared" si="79"/>
        <v>0</v>
      </c>
      <c r="AG508" s="31">
        <f t="shared" si="80"/>
        <v>0</v>
      </c>
      <c r="AH508" s="31">
        <f t="shared" si="81"/>
        <v>0</v>
      </c>
      <c r="AI508" s="31">
        <f t="shared" si="82"/>
        <v>0</v>
      </c>
      <c r="AJ508" s="31">
        <f t="shared" si="83"/>
        <v>0</v>
      </c>
      <c r="AK508" s="31">
        <f t="shared" si="84"/>
        <v>0</v>
      </c>
      <c r="AL508" s="31">
        <f t="shared" si="85"/>
        <v>0</v>
      </c>
    </row>
    <row r="509" spans="1:38" ht="18.75" customHeight="1" x14ac:dyDescent="0.25">
      <c r="A509" s="17">
        <v>115</v>
      </c>
      <c r="B509" s="3" t="s">
        <v>353</v>
      </c>
      <c r="C509" s="16">
        <v>53352</v>
      </c>
      <c r="D509" s="16"/>
      <c r="E509" s="3"/>
      <c r="F509" s="3"/>
      <c r="G509" s="3"/>
      <c r="H509" s="32"/>
      <c r="I509" s="33"/>
      <c r="K509" s="3"/>
      <c r="L509" s="3"/>
      <c r="M509" s="18"/>
      <c r="N509" s="18"/>
      <c r="O509" s="18"/>
      <c r="P509" s="111"/>
      <c r="Q509" s="18"/>
      <c r="R509" s="18"/>
      <c r="S509" s="3"/>
      <c r="T509" s="3"/>
      <c r="U509" s="3"/>
      <c r="V509" s="3"/>
      <c r="W509" s="3"/>
      <c r="X509" s="3"/>
      <c r="Y509" s="3"/>
      <c r="Z509" s="3"/>
      <c r="AA509" s="3"/>
      <c r="AB509" s="3"/>
      <c r="AC509" s="31">
        <f t="shared" si="76"/>
        <v>0</v>
      </c>
      <c r="AD509" s="31">
        <f t="shared" si="77"/>
        <v>0</v>
      </c>
      <c r="AE509" s="31">
        <f t="shared" si="78"/>
        <v>0</v>
      </c>
      <c r="AF509" s="31">
        <f t="shared" si="79"/>
        <v>0</v>
      </c>
      <c r="AG509" s="31">
        <f t="shared" si="80"/>
        <v>0</v>
      </c>
      <c r="AH509" s="31">
        <f t="shared" si="81"/>
        <v>0</v>
      </c>
      <c r="AI509" s="31">
        <f t="shared" si="82"/>
        <v>0</v>
      </c>
      <c r="AJ509" s="31">
        <f t="shared" si="83"/>
        <v>0</v>
      </c>
      <c r="AK509" s="31">
        <f t="shared" si="84"/>
        <v>0</v>
      </c>
      <c r="AL509" s="31">
        <f t="shared" si="85"/>
        <v>0</v>
      </c>
    </row>
    <row r="510" spans="1:38" ht="18.75" customHeight="1" x14ac:dyDescent="0.25">
      <c r="A510" s="13">
        <v>812</v>
      </c>
      <c r="B510" s="5" t="s">
        <v>599</v>
      </c>
      <c r="C510" s="14">
        <v>3580</v>
      </c>
      <c r="D510" s="14"/>
      <c r="E510" s="3"/>
      <c r="F510" s="3"/>
      <c r="G510" s="3"/>
      <c r="H510" s="32"/>
      <c r="I510" s="33"/>
      <c r="K510" s="3"/>
      <c r="L510" s="3"/>
      <c r="M510" s="18"/>
      <c r="N510" s="18"/>
      <c r="O510" s="18"/>
      <c r="P510" s="111"/>
      <c r="Q510" s="18"/>
      <c r="R510" s="18"/>
      <c r="S510" s="3"/>
      <c r="T510" s="3"/>
      <c r="U510" s="3"/>
      <c r="V510" s="3"/>
      <c r="W510" s="3"/>
      <c r="X510" s="3"/>
      <c r="Y510" s="3"/>
      <c r="Z510" s="3"/>
      <c r="AA510" s="3"/>
      <c r="AB510" s="3"/>
      <c r="AC510" s="31">
        <f t="shared" si="76"/>
        <v>0</v>
      </c>
      <c r="AD510" s="31">
        <f t="shared" si="77"/>
        <v>0</v>
      </c>
      <c r="AE510" s="31">
        <f t="shared" si="78"/>
        <v>0</v>
      </c>
      <c r="AF510" s="31">
        <f t="shared" si="79"/>
        <v>0</v>
      </c>
      <c r="AG510" s="31">
        <f t="shared" si="80"/>
        <v>0</v>
      </c>
      <c r="AH510" s="31">
        <f t="shared" si="81"/>
        <v>0</v>
      </c>
      <c r="AI510" s="31">
        <f t="shared" si="82"/>
        <v>0</v>
      </c>
      <c r="AJ510" s="31">
        <f t="shared" si="83"/>
        <v>0</v>
      </c>
      <c r="AK510" s="31">
        <f t="shared" si="84"/>
        <v>0</v>
      </c>
      <c r="AL510" s="31">
        <f t="shared" si="85"/>
        <v>0</v>
      </c>
    </row>
    <row r="511" spans="1:38" ht="18.75" customHeight="1" x14ac:dyDescent="0.25">
      <c r="A511" s="13">
        <v>823</v>
      </c>
      <c r="B511" s="5" t="s">
        <v>608</v>
      </c>
      <c r="C511" s="5">
        <v>308</v>
      </c>
      <c r="D511" s="5"/>
      <c r="E511" s="3"/>
      <c r="F511" s="3"/>
      <c r="G511" s="3"/>
      <c r="H511" s="32"/>
      <c r="I511" s="33"/>
      <c r="K511" s="3"/>
      <c r="L511" s="3"/>
      <c r="M511" s="18"/>
      <c r="N511" s="18"/>
      <c r="O511" s="18"/>
      <c r="P511" s="111"/>
      <c r="Q511" s="18"/>
      <c r="R511" s="18"/>
      <c r="S511" s="3"/>
      <c r="T511" s="3"/>
      <c r="U511" s="3"/>
      <c r="V511" s="3"/>
      <c r="W511" s="3"/>
      <c r="X511" s="3"/>
      <c r="Y511" s="3"/>
      <c r="Z511" s="3"/>
      <c r="AA511" s="3"/>
      <c r="AB511" s="3"/>
      <c r="AC511" s="31">
        <f t="shared" si="76"/>
        <v>0</v>
      </c>
      <c r="AD511" s="31">
        <f t="shared" si="77"/>
        <v>0</v>
      </c>
      <c r="AE511" s="31">
        <f t="shared" si="78"/>
        <v>0</v>
      </c>
      <c r="AF511" s="31">
        <f t="shared" si="79"/>
        <v>0</v>
      </c>
      <c r="AG511" s="31">
        <f t="shared" si="80"/>
        <v>0</v>
      </c>
      <c r="AH511" s="31">
        <f t="shared" si="81"/>
        <v>0</v>
      </c>
      <c r="AI511" s="31">
        <f t="shared" si="82"/>
        <v>0</v>
      </c>
      <c r="AJ511" s="31">
        <f t="shared" si="83"/>
        <v>0</v>
      </c>
      <c r="AK511" s="31">
        <f t="shared" si="84"/>
        <v>0</v>
      </c>
      <c r="AL511" s="31">
        <f t="shared" si="85"/>
        <v>0</v>
      </c>
    </row>
    <row r="512" spans="1:38" ht="18.75" customHeight="1" x14ac:dyDescent="0.25">
      <c r="A512" s="17">
        <v>38</v>
      </c>
      <c r="B512" s="3" t="s">
        <v>334</v>
      </c>
      <c r="C512" s="16">
        <v>7502</v>
      </c>
      <c r="D512" s="16"/>
      <c r="E512" s="3"/>
      <c r="F512" s="3"/>
      <c r="G512" s="3"/>
      <c r="H512" s="32"/>
      <c r="I512" s="33"/>
      <c r="K512" s="3"/>
      <c r="L512" s="3"/>
      <c r="M512" s="18"/>
      <c r="N512" s="18"/>
      <c r="O512" s="18"/>
      <c r="P512" s="111"/>
      <c r="Q512" s="18"/>
      <c r="R512" s="18"/>
      <c r="S512" s="3"/>
      <c r="T512" s="3"/>
      <c r="U512" s="3"/>
      <c r="V512" s="3"/>
      <c r="W512" s="3"/>
      <c r="X512" s="3"/>
      <c r="Y512" s="3"/>
      <c r="Z512" s="3"/>
      <c r="AA512" s="3"/>
      <c r="AB512" s="3"/>
      <c r="AC512" s="31">
        <f t="shared" si="76"/>
        <v>0</v>
      </c>
      <c r="AD512" s="31">
        <f t="shared" si="77"/>
        <v>0</v>
      </c>
      <c r="AE512" s="31">
        <f t="shared" si="78"/>
        <v>0</v>
      </c>
      <c r="AF512" s="31">
        <f t="shared" si="79"/>
        <v>0</v>
      </c>
      <c r="AG512" s="31">
        <f t="shared" si="80"/>
        <v>0</v>
      </c>
      <c r="AH512" s="31">
        <f t="shared" si="81"/>
        <v>0</v>
      </c>
      <c r="AI512" s="31">
        <f t="shared" si="82"/>
        <v>0</v>
      </c>
      <c r="AJ512" s="31">
        <f t="shared" si="83"/>
        <v>0</v>
      </c>
      <c r="AK512" s="31">
        <f t="shared" si="84"/>
        <v>0</v>
      </c>
      <c r="AL512" s="31">
        <f t="shared" si="85"/>
        <v>0</v>
      </c>
    </row>
    <row r="513" spans="1:38" ht="18.75" customHeight="1" x14ac:dyDescent="0.25">
      <c r="A513" s="13">
        <v>674</v>
      </c>
      <c r="B513" s="5" t="s">
        <v>562</v>
      </c>
      <c r="C513" s="14">
        <v>8706</v>
      </c>
      <c r="D513" s="14"/>
      <c r="E513" s="3"/>
      <c r="F513" s="3"/>
      <c r="G513" s="3"/>
      <c r="H513" s="32"/>
      <c r="I513" s="33"/>
      <c r="K513" s="3"/>
      <c r="L513" s="3"/>
      <c r="M513" s="18"/>
      <c r="N513" s="18"/>
      <c r="O513" s="18"/>
      <c r="P513" s="111"/>
      <c r="Q513" s="18"/>
      <c r="R513" s="18"/>
      <c r="S513" s="3"/>
      <c r="T513" s="3"/>
      <c r="U513" s="3"/>
      <c r="V513" s="3"/>
      <c r="W513" s="3"/>
      <c r="X513" s="3"/>
      <c r="Y513" s="3"/>
      <c r="Z513" s="3"/>
      <c r="AA513" s="3"/>
      <c r="AB513" s="3"/>
      <c r="AC513" s="31">
        <f t="shared" si="76"/>
        <v>0</v>
      </c>
      <c r="AD513" s="31">
        <f t="shared" si="77"/>
        <v>0</v>
      </c>
      <c r="AE513" s="31">
        <f t="shared" si="78"/>
        <v>0</v>
      </c>
      <c r="AF513" s="31">
        <f t="shared" si="79"/>
        <v>0</v>
      </c>
      <c r="AG513" s="31">
        <f t="shared" si="80"/>
        <v>0</v>
      </c>
      <c r="AH513" s="31">
        <f t="shared" si="81"/>
        <v>0</v>
      </c>
      <c r="AI513" s="31">
        <f t="shared" si="82"/>
        <v>0</v>
      </c>
      <c r="AJ513" s="31">
        <f t="shared" si="83"/>
        <v>0</v>
      </c>
      <c r="AK513" s="31">
        <f t="shared" si="84"/>
        <v>0</v>
      </c>
      <c r="AL513" s="31">
        <f t="shared" si="85"/>
        <v>0</v>
      </c>
    </row>
    <row r="514" spans="1:38" ht="18.75" customHeight="1" x14ac:dyDescent="0.25">
      <c r="A514" s="17">
        <v>879</v>
      </c>
      <c r="B514" s="3" t="s">
        <v>658</v>
      </c>
      <c r="C514" s="16">
        <v>400</v>
      </c>
      <c r="D514" s="16"/>
      <c r="E514" s="3"/>
      <c r="F514" s="3"/>
      <c r="G514" s="3"/>
      <c r="H514" s="32"/>
      <c r="I514" s="33"/>
      <c r="K514" s="3"/>
      <c r="L514" s="3"/>
      <c r="M514" s="18"/>
      <c r="N514" s="18"/>
      <c r="O514" s="18"/>
      <c r="P514" s="111"/>
      <c r="Q514" s="18"/>
      <c r="R514" s="18"/>
      <c r="S514" s="3"/>
      <c r="T514" s="3"/>
      <c r="U514" s="3"/>
      <c r="V514" s="3"/>
      <c r="W514" s="3"/>
      <c r="X514" s="3"/>
      <c r="Y514" s="3"/>
      <c r="Z514" s="3"/>
      <c r="AA514" s="3"/>
      <c r="AB514" s="3"/>
      <c r="AC514" s="31">
        <f t="shared" si="76"/>
        <v>0</v>
      </c>
      <c r="AD514" s="31">
        <f t="shared" si="77"/>
        <v>0</v>
      </c>
      <c r="AE514" s="31">
        <f t="shared" si="78"/>
        <v>0</v>
      </c>
      <c r="AF514" s="31">
        <f t="shared" si="79"/>
        <v>0</v>
      </c>
      <c r="AG514" s="31">
        <f t="shared" si="80"/>
        <v>0</v>
      </c>
      <c r="AH514" s="31">
        <f t="shared" si="81"/>
        <v>0</v>
      </c>
      <c r="AI514" s="31">
        <f t="shared" si="82"/>
        <v>0</v>
      </c>
      <c r="AJ514" s="31">
        <f t="shared" si="83"/>
        <v>0</v>
      </c>
      <c r="AK514" s="31">
        <f t="shared" si="84"/>
        <v>0</v>
      </c>
      <c r="AL514" s="31">
        <f t="shared" si="85"/>
        <v>0</v>
      </c>
    </row>
    <row r="515" spans="1:38" ht="18.75" customHeight="1" x14ac:dyDescent="0.25">
      <c r="A515" s="17">
        <v>948</v>
      </c>
      <c r="B515" s="3" t="s">
        <v>720</v>
      </c>
      <c r="C515" s="16">
        <v>283</v>
      </c>
      <c r="D515" s="16"/>
      <c r="E515" s="3"/>
      <c r="F515" s="3"/>
      <c r="G515" s="3"/>
      <c r="H515" s="32"/>
      <c r="I515" s="33"/>
      <c r="K515" s="3"/>
      <c r="L515" s="3"/>
      <c r="M515" s="18"/>
      <c r="N515" s="18"/>
      <c r="O515" s="18"/>
      <c r="P515" s="111"/>
      <c r="Q515" s="18"/>
      <c r="R515" s="18"/>
      <c r="S515" s="3"/>
      <c r="T515" s="3"/>
      <c r="U515" s="3"/>
      <c r="V515" s="3"/>
      <c r="W515" s="3"/>
      <c r="X515" s="3"/>
      <c r="Y515" s="3"/>
      <c r="Z515" s="3"/>
      <c r="AA515" s="3"/>
      <c r="AB515" s="3"/>
      <c r="AC515" s="31">
        <f t="shared" si="76"/>
        <v>0</v>
      </c>
      <c r="AD515" s="31">
        <f t="shared" si="77"/>
        <v>0</v>
      </c>
      <c r="AE515" s="31">
        <f t="shared" si="78"/>
        <v>0</v>
      </c>
      <c r="AF515" s="31">
        <f t="shared" si="79"/>
        <v>0</v>
      </c>
      <c r="AG515" s="31">
        <f t="shared" si="80"/>
        <v>0</v>
      </c>
      <c r="AH515" s="31">
        <f t="shared" si="81"/>
        <v>0</v>
      </c>
      <c r="AI515" s="31">
        <f t="shared" si="82"/>
        <v>0</v>
      </c>
      <c r="AJ515" s="31">
        <f t="shared" si="83"/>
        <v>0</v>
      </c>
      <c r="AK515" s="31">
        <f t="shared" si="84"/>
        <v>0</v>
      </c>
      <c r="AL515" s="31">
        <f t="shared" si="85"/>
        <v>0</v>
      </c>
    </row>
    <row r="516" spans="1:38" ht="18.75" customHeight="1" x14ac:dyDescent="0.25">
      <c r="A516" s="17">
        <v>972</v>
      </c>
      <c r="B516" s="3" t="s">
        <v>740</v>
      </c>
      <c r="C516" s="16">
        <v>2104</v>
      </c>
      <c r="D516" s="16"/>
      <c r="E516" s="3"/>
      <c r="F516" s="3"/>
      <c r="G516" s="3"/>
      <c r="H516" s="32"/>
      <c r="I516" s="33"/>
      <c r="K516" s="3"/>
      <c r="L516" s="3"/>
      <c r="M516" s="18"/>
      <c r="N516" s="18"/>
      <c r="O516" s="18"/>
      <c r="P516" s="111"/>
      <c r="Q516" s="18"/>
      <c r="R516" s="18"/>
      <c r="S516" s="3"/>
      <c r="T516" s="3"/>
      <c r="U516" s="3"/>
      <c r="V516" s="3"/>
      <c r="W516" s="3"/>
      <c r="X516" s="3"/>
      <c r="Y516" s="3"/>
      <c r="Z516" s="3"/>
      <c r="AA516" s="3"/>
      <c r="AB516" s="3"/>
      <c r="AC516" s="31">
        <f t="shared" ref="AC516:AC536" si="86">S516/C516</f>
        <v>0</v>
      </c>
      <c r="AD516" s="31">
        <f t="shared" ref="AD516:AD536" si="87">T516/C516</f>
        <v>0</v>
      </c>
      <c r="AE516" s="31">
        <f t="shared" ref="AE516:AE536" si="88">U516/C516</f>
        <v>0</v>
      </c>
      <c r="AF516" s="31">
        <f t="shared" ref="AF516:AF536" si="89">V516/C516</f>
        <v>0</v>
      </c>
      <c r="AG516" s="31">
        <f t="shared" ref="AG516:AG536" si="90">W516/C516</f>
        <v>0</v>
      </c>
      <c r="AH516" s="31">
        <f t="shared" ref="AH516:AH536" si="91">X516/C516</f>
        <v>0</v>
      </c>
      <c r="AI516" s="31">
        <f t="shared" ref="AI516:AI536" si="92">Y516/C516</f>
        <v>0</v>
      </c>
      <c r="AJ516" s="31">
        <f t="shared" ref="AJ516:AJ536" si="93">Z516/C516</f>
        <v>0</v>
      </c>
      <c r="AK516" s="31">
        <f t="shared" ref="AK516:AK536" si="94">AA516/C516</f>
        <v>0</v>
      </c>
      <c r="AL516" s="31">
        <f t="shared" ref="AL516:AL536" si="95">AB516/C516</f>
        <v>0</v>
      </c>
    </row>
    <row r="517" spans="1:38" ht="18.75" customHeight="1" x14ac:dyDescent="0.25">
      <c r="A517" s="17">
        <v>999</v>
      </c>
      <c r="B517" s="3" t="s">
        <v>764</v>
      </c>
      <c r="C517" s="16">
        <v>3952</v>
      </c>
      <c r="D517" s="16"/>
      <c r="E517" s="3"/>
      <c r="F517" s="3"/>
      <c r="G517" s="3"/>
      <c r="H517" s="32"/>
      <c r="I517" s="33"/>
      <c r="K517" s="3"/>
      <c r="L517" s="3"/>
      <c r="M517" s="18"/>
      <c r="N517" s="18"/>
      <c r="O517" s="18"/>
      <c r="P517" s="111"/>
      <c r="Q517" s="18"/>
      <c r="R517" s="18"/>
      <c r="S517" s="3"/>
      <c r="T517" s="3"/>
      <c r="U517" s="3"/>
      <c r="V517" s="3"/>
      <c r="W517" s="3"/>
      <c r="X517" s="3"/>
      <c r="Y517" s="3"/>
      <c r="Z517" s="3"/>
      <c r="AA517" s="3"/>
      <c r="AB517" s="3"/>
      <c r="AC517" s="31">
        <f t="shared" si="86"/>
        <v>0</v>
      </c>
      <c r="AD517" s="31">
        <f t="shared" si="87"/>
        <v>0</v>
      </c>
      <c r="AE517" s="31">
        <f t="shared" si="88"/>
        <v>0</v>
      </c>
      <c r="AF517" s="31">
        <f t="shared" si="89"/>
        <v>0</v>
      </c>
      <c r="AG517" s="31">
        <f t="shared" si="90"/>
        <v>0</v>
      </c>
      <c r="AH517" s="31">
        <f t="shared" si="91"/>
        <v>0</v>
      </c>
      <c r="AI517" s="31">
        <f t="shared" si="92"/>
        <v>0</v>
      </c>
      <c r="AJ517" s="31">
        <f t="shared" si="93"/>
        <v>0</v>
      </c>
      <c r="AK517" s="31">
        <f t="shared" si="94"/>
        <v>0</v>
      </c>
      <c r="AL517" s="31">
        <f t="shared" si="95"/>
        <v>0</v>
      </c>
    </row>
    <row r="518" spans="1:38" ht="18.75" customHeight="1" x14ac:dyDescent="0.25">
      <c r="A518" s="17">
        <v>977</v>
      </c>
      <c r="B518" s="3" t="s">
        <v>745</v>
      </c>
      <c r="C518" s="16">
        <v>2420</v>
      </c>
      <c r="D518" s="16"/>
      <c r="E518" s="3"/>
      <c r="F518" s="3"/>
      <c r="G518" s="3"/>
      <c r="H518" s="32"/>
      <c r="I518" s="33"/>
      <c r="K518" s="3"/>
      <c r="L518" s="3"/>
      <c r="M518" s="18"/>
      <c r="N518" s="18"/>
      <c r="O518" s="18"/>
      <c r="P518" s="111"/>
      <c r="Q518" s="18"/>
      <c r="R518" s="18"/>
      <c r="S518" s="3"/>
      <c r="T518" s="3"/>
      <c r="U518" s="3"/>
      <c r="V518" s="3"/>
      <c r="W518" s="3"/>
      <c r="X518" s="3"/>
      <c r="Y518" s="3"/>
      <c r="Z518" s="3"/>
      <c r="AA518" s="3"/>
      <c r="AB518" s="3"/>
      <c r="AC518" s="31">
        <f t="shared" si="86"/>
        <v>0</v>
      </c>
      <c r="AD518" s="31">
        <f t="shared" si="87"/>
        <v>0</v>
      </c>
      <c r="AE518" s="31">
        <f t="shared" si="88"/>
        <v>0</v>
      </c>
      <c r="AF518" s="31">
        <f t="shared" si="89"/>
        <v>0</v>
      </c>
      <c r="AG518" s="31">
        <f t="shared" si="90"/>
        <v>0</v>
      </c>
      <c r="AH518" s="31">
        <f t="shared" si="91"/>
        <v>0</v>
      </c>
      <c r="AI518" s="31">
        <f t="shared" si="92"/>
        <v>0</v>
      </c>
      <c r="AJ518" s="31">
        <f t="shared" si="93"/>
        <v>0</v>
      </c>
      <c r="AK518" s="31">
        <f t="shared" si="94"/>
        <v>0</v>
      </c>
      <c r="AL518" s="31">
        <f t="shared" si="95"/>
        <v>0</v>
      </c>
    </row>
    <row r="519" spans="1:38" ht="18.75" customHeight="1" x14ac:dyDescent="0.25">
      <c r="A519" s="17">
        <v>1171</v>
      </c>
      <c r="B519" s="3" t="s">
        <v>858</v>
      </c>
      <c r="C519" s="16">
        <v>2099</v>
      </c>
      <c r="D519" s="16"/>
      <c r="E519" s="3"/>
      <c r="F519" s="3"/>
      <c r="G519" s="3"/>
      <c r="H519" s="32"/>
      <c r="I519" s="33"/>
      <c r="K519" s="3"/>
      <c r="L519" s="3"/>
      <c r="M519" s="18"/>
      <c r="N519" s="18"/>
      <c r="O519" s="18"/>
      <c r="P519" s="111"/>
      <c r="Q519" s="18"/>
      <c r="R519" s="18"/>
      <c r="S519" s="3"/>
      <c r="T519" s="3"/>
      <c r="U519" s="3"/>
      <c r="V519" s="3"/>
      <c r="W519" s="3"/>
      <c r="X519" s="3"/>
      <c r="Y519" s="3"/>
      <c r="Z519" s="3"/>
      <c r="AA519" s="3"/>
      <c r="AB519" s="3"/>
      <c r="AC519" s="31">
        <f t="shared" si="86"/>
        <v>0</v>
      </c>
      <c r="AD519" s="31">
        <f t="shared" si="87"/>
        <v>0</v>
      </c>
      <c r="AE519" s="31">
        <f t="shared" si="88"/>
        <v>0</v>
      </c>
      <c r="AF519" s="31">
        <f t="shared" si="89"/>
        <v>0</v>
      </c>
      <c r="AG519" s="31">
        <f t="shared" si="90"/>
        <v>0</v>
      </c>
      <c r="AH519" s="31">
        <f t="shared" si="91"/>
        <v>0</v>
      </c>
      <c r="AI519" s="31">
        <f t="shared" si="92"/>
        <v>0</v>
      </c>
      <c r="AJ519" s="31">
        <f t="shared" si="93"/>
        <v>0</v>
      </c>
      <c r="AK519" s="31">
        <f t="shared" si="94"/>
        <v>0</v>
      </c>
      <c r="AL519" s="31">
        <f t="shared" si="95"/>
        <v>0</v>
      </c>
    </row>
    <row r="520" spans="1:38" ht="18.75" customHeight="1" x14ac:dyDescent="0.25">
      <c r="A520" s="17">
        <v>1172</v>
      </c>
      <c r="B520" s="3" t="s">
        <v>859</v>
      </c>
      <c r="C520" s="16">
        <v>3840</v>
      </c>
      <c r="D520" s="16"/>
      <c r="E520" s="3"/>
      <c r="F520" s="3"/>
      <c r="G520" s="3"/>
      <c r="H520" s="32"/>
      <c r="I520" s="33"/>
      <c r="K520" s="3"/>
      <c r="L520" s="3"/>
      <c r="M520" s="18"/>
      <c r="N520" s="18"/>
      <c r="O520" s="18"/>
      <c r="P520" s="111"/>
      <c r="Q520" s="18"/>
      <c r="R520" s="18"/>
      <c r="S520" s="3"/>
      <c r="T520" s="3"/>
      <c r="U520" s="3"/>
      <c r="V520" s="3"/>
      <c r="W520" s="3"/>
      <c r="X520" s="3"/>
      <c r="Y520" s="3"/>
      <c r="Z520" s="3"/>
      <c r="AA520" s="3"/>
      <c r="AB520" s="3"/>
      <c r="AC520" s="31">
        <f t="shared" si="86"/>
        <v>0</v>
      </c>
      <c r="AD520" s="31">
        <f t="shared" si="87"/>
        <v>0</v>
      </c>
      <c r="AE520" s="31">
        <f t="shared" si="88"/>
        <v>0</v>
      </c>
      <c r="AF520" s="31">
        <f t="shared" si="89"/>
        <v>0</v>
      </c>
      <c r="AG520" s="31">
        <f t="shared" si="90"/>
        <v>0</v>
      </c>
      <c r="AH520" s="31">
        <f t="shared" si="91"/>
        <v>0</v>
      </c>
      <c r="AI520" s="31">
        <f t="shared" si="92"/>
        <v>0</v>
      </c>
      <c r="AJ520" s="31">
        <f t="shared" si="93"/>
        <v>0</v>
      </c>
      <c r="AK520" s="31">
        <f t="shared" si="94"/>
        <v>0</v>
      </c>
      <c r="AL520" s="31">
        <f t="shared" si="95"/>
        <v>0</v>
      </c>
    </row>
    <row r="521" spans="1:38" ht="18.75" customHeight="1" x14ac:dyDescent="0.25">
      <c r="A521" s="17">
        <v>940</v>
      </c>
      <c r="B521" s="3" t="s">
        <v>607</v>
      </c>
      <c r="C521" s="16">
        <v>499</v>
      </c>
      <c r="D521" s="16"/>
      <c r="E521" s="3"/>
      <c r="F521" s="3"/>
      <c r="G521" s="3"/>
      <c r="H521" s="32"/>
      <c r="I521" s="33"/>
      <c r="K521" s="3"/>
      <c r="L521" s="3"/>
      <c r="M521" s="18"/>
      <c r="N521" s="18"/>
      <c r="O521" s="18"/>
      <c r="P521" s="111"/>
      <c r="Q521" s="18"/>
      <c r="R521" s="18"/>
      <c r="S521" s="3"/>
      <c r="T521" s="3"/>
      <c r="U521" s="3"/>
      <c r="V521" s="3"/>
      <c r="W521" s="3"/>
      <c r="X521" s="3"/>
      <c r="Y521" s="3"/>
      <c r="Z521" s="3"/>
      <c r="AA521" s="3"/>
      <c r="AB521" s="3"/>
      <c r="AC521" s="31">
        <f t="shared" si="86"/>
        <v>0</v>
      </c>
      <c r="AD521" s="31">
        <f t="shared" si="87"/>
        <v>0</v>
      </c>
      <c r="AE521" s="31">
        <f t="shared" si="88"/>
        <v>0</v>
      </c>
      <c r="AF521" s="31">
        <f t="shared" si="89"/>
        <v>0</v>
      </c>
      <c r="AG521" s="31">
        <f t="shared" si="90"/>
        <v>0</v>
      </c>
      <c r="AH521" s="31">
        <f t="shared" si="91"/>
        <v>0</v>
      </c>
      <c r="AI521" s="31">
        <f t="shared" si="92"/>
        <v>0</v>
      </c>
      <c r="AJ521" s="31">
        <f t="shared" si="93"/>
        <v>0</v>
      </c>
      <c r="AK521" s="31">
        <f t="shared" si="94"/>
        <v>0</v>
      </c>
      <c r="AL521" s="31">
        <f t="shared" si="95"/>
        <v>0</v>
      </c>
    </row>
    <row r="522" spans="1:38" ht="18.75" customHeight="1" x14ac:dyDescent="0.25">
      <c r="A522" s="13">
        <v>822</v>
      </c>
      <c r="B522" s="5" t="s">
        <v>607</v>
      </c>
      <c r="C522" s="5">
        <v>291</v>
      </c>
      <c r="D522" s="5"/>
      <c r="E522" s="3"/>
      <c r="F522" s="3"/>
      <c r="G522" s="3"/>
      <c r="H522" s="32"/>
      <c r="I522" s="33"/>
      <c r="K522" s="3"/>
      <c r="L522" s="3"/>
      <c r="M522" s="18"/>
      <c r="N522" s="18"/>
      <c r="O522" s="18"/>
      <c r="P522" s="111"/>
      <c r="Q522" s="18"/>
      <c r="R522" s="18"/>
      <c r="S522" s="3"/>
      <c r="T522" s="3"/>
      <c r="U522" s="3"/>
      <c r="V522" s="3"/>
      <c r="W522" s="3"/>
      <c r="X522" s="3"/>
      <c r="Y522" s="3"/>
      <c r="Z522" s="3"/>
      <c r="AA522" s="3"/>
      <c r="AB522" s="3"/>
      <c r="AC522" s="31">
        <f t="shared" si="86"/>
        <v>0</v>
      </c>
      <c r="AD522" s="31">
        <f t="shared" si="87"/>
        <v>0</v>
      </c>
      <c r="AE522" s="31">
        <f t="shared" si="88"/>
        <v>0</v>
      </c>
      <c r="AF522" s="31">
        <f t="shared" si="89"/>
        <v>0</v>
      </c>
      <c r="AG522" s="31">
        <f t="shared" si="90"/>
        <v>0</v>
      </c>
      <c r="AH522" s="31">
        <f t="shared" si="91"/>
        <v>0</v>
      </c>
      <c r="AI522" s="31">
        <f t="shared" si="92"/>
        <v>0</v>
      </c>
      <c r="AJ522" s="31">
        <f t="shared" si="93"/>
        <v>0</v>
      </c>
      <c r="AK522" s="31">
        <f t="shared" si="94"/>
        <v>0</v>
      </c>
      <c r="AL522" s="31">
        <f t="shared" si="95"/>
        <v>0</v>
      </c>
    </row>
    <row r="523" spans="1:38" ht="18.75" customHeight="1" x14ac:dyDescent="0.25">
      <c r="A523" s="17">
        <v>878</v>
      </c>
      <c r="B523" s="3" t="s">
        <v>657</v>
      </c>
      <c r="C523" s="16">
        <v>220</v>
      </c>
      <c r="D523" s="16"/>
      <c r="E523" s="3"/>
      <c r="F523" s="3"/>
      <c r="G523" s="3"/>
      <c r="H523" s="32"/>
      <c r="I523" s="33"/>
      <c r="K523" s="3"/>
      <c r="L523" s="3"/>
      <c r="M523" s="18"/>
      <c r="N523" s="18"/>
      <c r="O523" s="18"/>
      <c r="P523" s="111"/>
      <c r="Q523" s="18"/>
      <c r="R523" s="18"/>
      <c r="S523" s="3"/>
      <c r="T523" s="3"/>
      <c r="U523" s="3"/>
      <c r="V523" s="3"/>
      <c r="W523" s="3"/>
      <c r="X523" s="3"/>
      <c r="Y523" s="3"/>
      <c r="Z523" s="3"/>
      <c r="AA523" s="3"/>
      <c r="AB523" s="3"/>
      <c r="AC523" s="31">
        <f t="shared" si="86"/>
        <v>0</v>
      </c>
      <c r="AD523" s="31">
        <f t="shared" si="87"/>
        <v>0</v>
      </c>
      <c r="AE523" s="31">
        <f t="shared" si="88"/>
        <v>0</v>
      </c>
      <c r="AF523" s="31">
        <f t="shared" si="89"/>
        <v>0</v>
      </c>
      <c r="AG523" s="31">
        <f t="shared" si="90"/>
        <v>0</v>
      </c>
      <c r="AH523" s="31">
        <f t="shared" si="91"/>
        <v>0</v>
      </c>
      <c r="AI523" s="31">
        <f t="shared" si="92"/>
        <v>0</v>
      </c>
      <c r="AJ523" s="31">
        <f t="shared" si="93"/>
        <v>0</v>
      </c>
      <c r="AK523" s="31">
        <f t="shared" si="94"/>
        <v>0</v>
      </c>
      <c r="AL523" s="31">
        <f t="shared" si="95"/>
        <v>0</v>
      </c>
    </row>
    <row r="524" spans="1:38" ht="18.75" customHeight="1" x14ac:dyDescent="0.25">
      <c r="A524" s="17">
        <v>976</v>
      </c>
      <c r="B524" s="3" t="s">
        <v>744</v>
      </c>
      <c r="C524" s="16">
        <v>590</v>
      </c>
      <c r="D524" s="16"/>
      <c r="E524" s="3"/>
      <c r="F524" s="3"/>
      <c r="G524" s="3"/>
      <c r="H524" s="32"/>
      <c r="I524" s="33"/>
      <c r="K524" s="3"/>
      <c r="L524" s="3"/>
      <c r="M524" s="18"/>
      <c r="N524" s="18"/>
      <c r="O524" s="18"/>
      <c r="P524" s="111"/>
      <c r="Q524" s="18"/>
      <c r="R524" s="18"/>
      <c r="S524" s="3"/>
      <c r="T524" s="3"/>
      <c r="U524" s="3"/>
      <c r="V524" s="3"/>
      <c r="W524" s="3"/>
      <c r="X524" s="3"/>
      <c r="Y524" s="3"/>
      <c r="Z524" s="3"/>
      <c r="AA524" s="3"/>
      <c r="AB524" s="3"/>
      <c r="AC524" s="31">
        <f t="shared" si="86"/>
        <v>0</v>
      </c>
      <c r="AD524" s="31">
        <f t="shared" si="87"/>
        <v>0</v>
      </c>
      <c r="AE524" s="31">
        <f t="shared" si="88"/>
        <v>0</v>
      </c>
      <c r="AF524" s="31">
        <f t="shared" si="89"/>
        <v>0</v>
      </c>
      <c r="AG524" s="31">
        <f t="shared" si="90"/>
        <v>0</v>
      </c>
      <c r="AH524" s="31">
        <f t="shared" si="91"/>
        <v>0</v>
      </c>
      <c r="AI524" s="31">
        <f t="shared" si="92"/>
        <v>0</v>
      </c>
      <c r="AJ524" s="31">
        <f t="shared" si="93"/>
        <v>0</v>
      </c>
      <c r="AK524" s="31">
        <f t="shared" si="94"/>
        <v>0</v>
      </c>
      <c r="AL524" s="31">
        <f t="shared" si="95"/>
        <v>0</v>
      </c>
    </row>
    <row r="525" spans="1:38" ht="18.75" customHeight="1" x14ac:dyDescent="0.25">
      <c r="A525" s="17">
        <v>942</v>
      </c>
      <c r="B525" s="3" t="s">
        <v>715</v>
      </c>
      <c r="C525" s="16">
        <v>851</v>
      </c>
      <c r="D525" s="16"/>
      <c r="E525" s="3"/>
      <c r="F525" s="3"/>
      <c r="G525" s="3"/>
      <c r="H525" s="32"/>
      <c r="I525" s="33"/>
      <c r="K525" s="3"/>
      <c r="L525" s="3"/>
      <c r="M525" s="18"/>
      <c r="N525" s="18"/>
      <c r="O525" s="18"/>
      <c r="P525" s="111"/>
      <c r="Q525" s="18"/>
      <c r="R525" s="18"/>
      <c r="S525" s="3"/>
      <c r="T525" s="3"/>
      <c r="U525" s="3"/>
      <c r="V525" s="3"/>
      <c r="W525" s="3"/>
      <c r="X525" s="3"/>
      <c r="Y525" s="3"/>
      <c r="Z525" s="3"/>
      <c r="AA525" s="3"/>
      <c r="AB525" s="3"/>
      <c r="AC525" s="31">
        <f t="shared" si="86"/>
        <v>0</v>
      </c>
      <c r="AD525" s="31">
        <f t="shared" si="87"/>
        <v>0</v>
      </c>
      <c r="AE525" s="31">
        <f t="shared" si="88"/>
        <v>0</v>
      </c>
      <c r="AF525" s="31">
        <f t="shared" si="89"/>
        <v>0</v>
      </c>
      <c r="AG525" s="31">
        <f t="shared" si="90"/>
        <v>0</v>
      </c>
      <c r="AH525" s="31">
        <f t="shared" si="91"/>
        <v>0</v>
      </c>
      <c r="AI525" s="31">
        <f t="shared" si="92"/>
        <v>0</v>
      </c>
      <c r="AJ525" s="31">
        <f t="shared" si="93"/>
        <v>0</v>
      </c>
      <c r="AK525" s="31">
        <f t="shared" si="94"/>
        <v>0</v>
      </c>
      <c r="AL525" s="31">
        <f t="shared" si="95"/>
        <v>0</v>
      </c>
    </row>
    <row r="526" spans="1:38" ht="18.75" customHeight="1" x14ac:dyDescent="0.25">
      <c r="A526" s="17">
        <v>82</v>
      </c>
      <c r="B526" s="3" t="s">
        <v>341</v>
      </c>
      <c r="C526" s="16">
        <v>83337</v>
      </c>
      <c r="D526" s="16"/>
      <c r="E526" s="3"/>
      <c r="F526" s="3"/>
      <c r="G526" s="3"/>
      <c r="H526" s="32"/>
      <c r="I526" s="33"/>
      <c r="K526" s="3"/>
      <c r="L526" s="3"/>
      <c r="M526" s="18"/>
      <c r="N526" s="18"/>
      <c r="O526" s="18"/>
      <c r="P526" s="111"/>
      <c r="Q526" s="18"/>
      <c r="R526" s="18"/>
      <c r="S526" s="3"/>
      <c r="T526" s="3"/>
      <c r="U526" s="3"/>
      <c r="V526" s="3"/>
      <c r="W526" s="3"/>
      <c r="X526" s="3"/>
      <c r="Y526" s="3"/>
      <c r="Z526" s="3"/>
      <c r="AA526" s="3"/>
      <c r="AB526" s="3"/>
      <c r="AC526" s="31">
        <f t="shared" si="86"/>
        <v>0</v>
      </c>
      <c r="AD526" s="31">
        <f t="shared" si="87"/>
        <v>0</v>
      </c>
      <c r="AE526" s="31">
        <f t="shared" si="88"/>
        <v>0</v>
      </c>
      <c r="AF526" s="31">
        <f t="shared" si="89"/>
        <v>0</v>
      </c>
      <c r="AG526" s="31">
        <f t="shared" si="90"/>
        <v>0</v>
      </c>
      <c r="AH526" s="31">
        <f t="shared" si="91"/>
        <v>0</v>
      </c>
      <c r="AI526" s="31">
        <f t="shared" si="92"/>
        <v>0</v>
      </c>
      <c r="AJ526" s="31">
        <f t="shared" si="93"/>
        <v>0</v>
      </c>
      <c r="AK526" s="31">
        <f t="shared" si="94"/>
        <v>0</v>
      </c>
      <c r="AL526" s="31">
        <f t="shared" si="95"/>
        <v>0</v>
      </c>
    </row>
    <row r="527" spans="1:38" ht="18.75" customHeight="1" x14ac:dyDescent="0.25">
      <c r="A527" s="17">
        <v>960</v>
      </c>
      <c r="B527" s="3" t="s">
        <v>729</v>
      </c>
      <c r="C527" s="16">
        <v>1336</v>
      </c>
      <c r="D527" s="16"/>
      <c r="E527" s="3"/>
      <c r="F527" s="3"/>
      <c r="G527" s="3"/>
      <c r="H527" s="32"/>
      <c r="I527" s="33"/>
      <c r="K527" s="3"/>
      <c r="L527" s="3"/>
      <c r="M527" s="18"/>
      <c r="N527" s="18"/>
      <c r="O527" s="18"/>
      <c r="P527" s="111"/>
      <c r="Q527" s="18"/>
      <c r="R527" s="18"/>
      <c r="S527" s="3"/>
      <c r="T527" s="3"/>
      <c r="U527" s="3"/>
      <c r="V527" s="3"/>
      <c r="W527" s="3"/>
      <c r="X527" s="3"/>
      <c r="Y527" s="3"/>
      <c r="Z527" s="3"/>
      <c r="AA527" s="3"/>
      <c r="AB527" s="3"/>
      <c r="AC527" s="31">
        <f t="shared" si="86"/>
        <v>0</v>
      </c>
      <c r="AD527" s="31">
        <f t="shared" si="87"/>
        <v>0</v>
      </c>
      <c r="AE527" s="31">
        <f t="shared" si="88"/>
        <v>0</v>
      </c>
      <c r="AF527" s="31">
        <f t="shared" si="89"/>
        <v>0</v>
      </c>
      <c r="AG527" s="31">
        <f t="shared" si="90"/>
        <v>0</v>
      </c>
      <c r="AH527" s="31">
        <f t="shared" si="91"/>
        <v>0</v>
      </c>
      <c r="AI527" s="31">
        <f t="shared" si="92"/>
        <v>0</v>
      </c>
      <c r="AJ527" s="31">
        <f t="shared" si="93"/>
        <v>0</v>
      </c>
      <c r="AK527" s="31">
        <f t="shared" si="94"/>
        <v>0</v>
      </c>
      <c r="AL527" s="31">
        <f t="shared" si="95"/>
        <v>0</v>
      </c>
    </row>
    <row r="528" spans="1:38" ht="18.75" customHeight="1" x14ac:dyDescent="0.25">
      <c r="A528" s="13">
        <v>549</v>
      </c>
      <c r="B528" s="5" t="s">
        <v>530</v>
      </c>
      <c r="C528" s="14">
        <v>768</v>
      </c>
      <c r="D528" s="14"/>
      <c r="E528" s="2"/>
      <c r="F528" s="2"/>
      <c r="G528" s="2"/>
      <c r="H528" s="35"/>
      <c r="I528" s="36"/>
      <c r="J528" s="37"/>
      <c r="K528" s="2"/>
      <c r="L528" s="2"/>
      <c r="M528" s="38"/>
      <c r="N528" s="38"/>
      <c r="O528" s="38"/>
      <c r="P528" s="39"/>
      <c r="Q528" s="38"/>
      <c r="R528" s="38"/>
      <c r="S528" s="2"/>
      <c r="T528" s="2"/>
      <c r="U528" s="2"/>
      <c r="V528" s="2"/>
      <c r="W528" s="2"/>
      <c r="X528" s="2"/>
      <c r="Y528" s="2"/>
      <c r="Z528" s="2"/>
      <c r="AA528" s="2"/>
      <c r="AB528" s="2"/>
      <c r="AC528" s="31">
        <f t="shared" si="86"/>
        <v>0</v>
      </c>
      <c r="AD528" s="31">
        <f t="shared" si="87"/>
        <v>0</v>
      </c>
      <c r="AE528" s="31">
        <f t="shared" si="88"/>
        <v>0</v>
      </c>
      <c r="AF528" s="31">
        <f t="shared" si="89"/>
        <v>0</v>
      </c>
      <c r="AG528" s="31">
        <f t="shared" si="90"/>
        <v>0</v>
      </c>
      <c r="AH528" s="31">
        <f t="shared" si="91"/>
        <v>0</v>
      </c>
      <c r="AI528" s="31">
        <f t="shared" si="92"/>
        <v>0</v>
      </c>
      <c r="AJ528" s="31">
        <f t="shared" si="93"/>
        <v>0</v>
      </c>
      <c r="AK528" s="31">
        <f t="shared" si="94"/>
        <v>0</v>
      </c>
      <c r="AL528" s="31">
        <f t="shared" si="95"/>
        <v>0</v>
      </c>
    </row>
    <row r="529" spans="1:38" ht="18.75" customHeight="1" x14ac:dyDescent="0.25">
      <c r="A529" s="17">
        <v>923</v>
      </c>
      <c r="B529" s="3" t="s">
        <v>700</v>
      </c>
      <c r="C529" s="16">
        <v>1650</v>
      </c>
      <c r="D529" s="16"/>
      <c r="E529" s="3"/>
      <c r="F529" s="3"/>
      <c r="G529" s="3"/>
      <c r="H529" s="32"/>
      <c r="I529" s="33"/>
      <c r="K529" s="3"/>
      <c r="L529" s="3"/>
      <c r="M529" s="18"/>
      <c r="N529" s="18"/>
      <c r="O529" s="18"/>
      <c r="P529" s="111"/>
      <c r="Q529" s="18"/>
      <c r="R529" s="18"/>
      <c r="S529" s="3"/>
      <c r="T529" s="3"/>
      <c r="U529" s="3"/>
      <c r="V529" s="3"/>
      <c r="W529" s="3"/>
      <c r="X529" s="3"/>
      <c r="Y529" s="3"/>
      <c r="Z529" s="3"/>
      <c r="AA529" s="3"/>
      <c r="AB529" s="3"/>
      <c r="AC529" s="31">
        <f t="shared" si="86"/>
        <v>0</v>
      </c>
      <c r="AD529" s="31">
        <f t="shared" si="87"/>
        <v>0</v>
      </c>
      <c r="AE529" s="31">
        <f t="shared" si="88"/>
        <v>0</v>
      </c>
      <c r="AF529" s="31">
        <f t="shared" si="89"/>
        <v>0</v>
      </c>
      <c r="AG529" s="31">
        <f t="shared" si="90"/>
        <v>0</v>
      </c>
      <c r="AH529" s="31">
        <f t="shared" si="91"/>
        <v>0</v>
      </c>
      <c r="AI529" s="31">
        <f t="shared" si="92"/>
        <v>0</v>
      </c>
      <c r="AJ529" s="31">
        <f t="shared" si="93"/>
        <v>0</v>
      </c>
      <c r="AK529" s="31">
        <f t="shared" si="94"/>
        <v>0</v>
      </c>
      <c r="AL529" s="31">
        <f t="shared" si="95"/>
        <v>0</v>
      </c>
    </row>
    <row r="530" spans="1:38" ht="18.75" customHeight="1" x14ac:dyDescent="0.25">
      <c r="A530" s="13">
        <v>387</v>
      </c>
      <c r="B530" s="5" t="s">
        <v>499</v>
      </c>
      <c r="C530" s="14">
        <v>2160</v>
      </c>
      <c r="D530" s="14"/>
      <c r="E530" s="2"/>
      <c r="F530" s="2"/>
      <c r="G530" s="2"/>
      <c r="H530" s="35"/>
      <c r="I530" s="36"/>
      <c r="J530" s="37"/>
      <c r="K530" s="2"/>
      <c r="L530" s="2"/>
      <c r="M530" s="38"/>
      <c r="N530" s="38"/>
      <c r="O530" s="38"/>
      <c r="P530" s="39"/>
      <c r="Q530" s="38"/>
      <c r="R530" s="38"/>
      <c r="S530" s="2"/>
      <c r="T530" s="2"/>
      <c r="U530" s="2"/>
      <c r="V530" s="2"/>
      <c r="W530" s="2"/>
      <c r="X530" s="2"/>
      <c r="Y530" s="2"/>
      <c r="Z530" s="2"/>
      <c r="AA530" s="2"/>
      <c r="AB530" s="2"/>
      <c r="AC530" s="31">
        <f t="shared" si="86"/>
        <v>0</v>
      </c>
      <c r="AD530" s="31">
        <f t="shared" si="87"/>
        <v>0</v>
      </c>
      <c r="AE530" s="31">
        <f t="shared" si="88"/>
        <v>0</v>
      </c>
      <c r="AF530" s="31">
        <f t="shared" si="89"/>
        <v>0</v>
      </c>
      <c r="AG530" s="31">
        <f t="shared" si="90"/>
        <v>0</v>
      </c>
      <c r="AH530" s="31">
        <f t="shared" si="91"/>
        <v>0</v>
      </c>
      <c r="AI530" s="31">
        <f t="shared" si="92"/>
        <v>0</v>
      </c>
      <c r="AJ530" s="31">
        <f t="shared" si="93"/>
        <v>0</v>
      </c>
      <c r="AK530" s="31">
        <f t="shared" si="94"/>
        <v>0</v>
      </c>
      <c r="AL530" s="31">
        <f t="shared" si="95"/>
        <v>0</v>
      </c>
    </row>
    <row r="531" spans="1:38" ht="18.75" customHeight="1" x14ac:dyDescent="0.25">
      <c r="A531" s="13">
        <v>388</v>
      </c>
      <c r="B531" s="5" t="s">
        <v>499</v>
      </c>
      <c r="C531" s="14">
        <v>1920</v>
      </c>
      <c r="D531" s="14"/>
      <c r="E531" s="2"/>
      <c r="F531" s="2"/>
      <c r="G531" s="2"/>
      <c r="H531" s="35"/>
      <c r="I531" s="36"/>
      <c r="J531" s="37"/>
      <c r="K531" s="2"/>
      <c r="L531" s="2"/>
      <c r="M531" s="38"/>
      <c r="N531" s="38"/>
      <c r="O531" s="38"/>
      <c r="P531" s="39"/>
      <c r="Q531" s="38"/>
      <c r="R531" s="38"/>
      <c r="S531" s="2"/>
      <c r="T531" s="2"/>
      <c r="U531" s="2"/>
      <c r="V531" s="2"/>
      <c r="W531" s="2"/>
      <c r="X531" s="2"/>
      <c r="Y531" s="2"/>
      <c r="Z531" s="2"/>
      <c r="AA531" s="2"/>
      <c r="AB531" s="2"/>
      <c r="AC531" s="31">
        <f t="shared" si="86"/>
        <v>0</v>
      </c>
      <c r="AD531" s="31">
        <f t="shared" si="87"/>
        <v>0</v>
      </c>
      <c r="AE531" s="31">
        <f t="shared" si="88"/>
        <v>0</v>
      </c>
      <c r="AF531" s="31">
        <f t="shared" si="89"/>
        <v>0</v>
      </c>
      <c r="AG531" s="31">
        <f t="shared" si="90"/>
        <v>0</v>
      </c>
      <c r="AH531" s="31">
        <f t="shared" si="91"/>
        <v>0</v>
      </c>
      <c r="AI531" s="31">
        <f t="shared" si="92"/>
        <v>0</v>
      </c>
      <c r="AJ531" s="31">
        <f t="shared" si="93"/>
        <v>0</v>
      </c>
      <c r="AK531" s="31">
        <f t="shared" si="94"/>
        <v>0</v>
      </c>
      <c r="AL531" s="31">
        <f t="shared" si="95"/>
        <v>0</v>
      </c>
    </row>
    <row r="532" spans="1:38" ht="18.75" customHeight="1" x14ac:dyDescent="0.25">
      <c r="A532" s="13">
        <v>385</v>
      </c>
      <c r="B532" s="5" t="s">
        <v>497</v>
      </c>
      <c r="C532" s="14">
        <v>240</v>
      </c>
      <c r="D532" s="14"/>
      <c r="E532" s="2"/>
      <c r="F532" s="2"/>
      <c r="G532" s="2"/>
      <c r="H532" s="35"/>
      <c r="I532" s="36"/>
      <c r="J532" s="37"/>
      <c r="K532" s="2"/>
      <c r="L532" s="2"/>
      <c r="M532" s="38"/>
      <c r="N532" s="38"/>
      <c r="O532" s="38"/>
      <c r="P532" s="39"/>
      <c r="Q532" s="38"/>
      <c r="R532" s="38"/>
      <c r="S532" s="2"/>
      <c r="T532" s="2"/>
      <c r="U532" s="2"/>
      <c r="V532" s="2"/>
      <c r="W532" s="2"/>
      <c r="X532" s="2"/>
      <c r="Y532" s="2"/>
      <c r="Z532" s="2"/>
      <c r="AA532" s="2"/>
      <c r="AB532" s="2"/>
      <c r="AC532" s="31">
        <f t="shared" si="86"/>
        <v>0</v>
      </c>
      <c r="AD532" s="31">
        <f t="shared" si="87"/>
        <v>0</v>
      </c>
      <c r="AE532" s="31">
        <f t="shared" si="88"/>
        <v>0</v>
      </c>
      <c r="AF532" s="31">
        <f t="shared" si="89"/>
        <v>0</v>
      </c>
      <c r="AG532" s="31">
        <f t="shared" si="90"/>
        <v>0</v>
      </c>
      <c r="AH532" s="31">
        <f t="shared" si="91"/>
        <v>0</v>
      </c>
      <c r="AI532" s="31">
        <f t="shared" si="92"/>
        <v>0</v>
      </c>
      <c r="AJ532" s="31">
        <f t="shared" si="93"/>
        <v>0</v>
      </c>
      <c r="AK532" s="31">
        <f t="shared" si="94"/>
        <v>0</v>
      </c>
      <c r="AL532" s="31">
        <f t="shared" si="95"/>
        <v>0</v>
      </c>
    </row>
    <row r="533" spans="1:38" ht="18.75" customHeight="1" x14ac:dyDescent="0.25">
      <c r="A533" s="13">
        <v>386</v>
      </c>
      <c r="B533" s="5" t="s">
        <v>498</v>
      </c>
      <c r="C533" s="14">
        <v>3000</v>
      </c>
      <c r="D533" s="14"/>
      <c r="E533" s="2"/>
      <c r="F533" s="2"/>
      <c r="G533" s="2"/>
      <c r="H533" s="35"/>
      <c r="I533" s="36"/>
      <c r="J533" s="37"/>
      <c r="K533" s="2"/>
      <c r="L533" s="2"/>
      <c r="M533" s="38"/>
      <c r="N533" s="38"/>
      <c r="O533" s="38"/>
      <c r="P533" s="39"/>
      <c r="Q533" s="38"/>
      <c r="R533" s="38"/>
      <c r="S533" s="2"/>
      <c r="T533" s="2"/>
      <c r="U533" s="2"/>
      <c r="V533" s="2"/>
      <c r="W533" s="2"/>
      <c r="X533" s="2"/>
      <c r="Y533" s="2"/>
      <c r="Z533" s="2"/>
      <c r="AA533" s="2"/>
      <c r="AB533" s="2"/>
      <c r="AC533" s="31">
        <f t="shared" si="86"/>
        <v>0</v>
      </c>
      <c r="AD533" s="31">
        <f t="shared" si="87"/>
        <v>0</v>
      </c>
      <c r="AE533" s="31">
        <f t="shared" si="88"/>
        <v>0</v>
      </c>
      <c r="AF533" s="31">
        <f t="shared" si="89"/>
        <v>0</v>
      </c>
      <c r="AG533" s="31">
        <f t="shared" si="90"/>
        <v>0</v>
      </c>
      <c r="AH533" s="31">
        <f t="shared" si="91"/>
        <v>0</v>
      </c>
      <c r="AI533" s="31">
        <f t="shared" si="92"/>
        <v>0</v>
      </c>
      <c r="AJ533" s="31">
        <f t="shared" si="93"/>
        <v>0</v>
      </c>
      <c r="AK533" s="31">
        <f t="shared" si="94"/>
        <v>0</v>
      </c>
      <c r="AL533" s="31">
        <f t="shared" si="95"/>
        <v>0</v>
      </c>
    </row>
    <row r="534" spans="1:38" ht="18.75" customHeight="1" x14ac:dyDescent="0.25">
      <c r="A534" s="13">
        <v>389</v>
      </c>
      <c r="B534" s="5" t="s">
        <v>500</v>
      </c>
      <c r="C534" s="14">
        <v>9387</v>
      </c>
      <c r="D534" s="14"/>
      <c r="E534" s="2"/>
      <c r="F534" s="2"/>
      <c r="G534" s="2"/>
      <c r="H534" s="35"/>
      <c r="I534" s="36"/>
      <c r="J534" s="37"/>
      <c r="K534" s="2"/>
      <c r="L534" s="2"/>
      <c r="M534" s="38"/>
      <c r="N534" s="38"/>
      <c r="O534" s="38"/>
      <c r="P534" s="39"/>
      <c r="Q534" s="38"/>
      <c r="R534" s="38"/>
      <c r="S534" s="2"/>
      <c r="T534" s="2"/>
      <c r="U534" s="2"/>
      <c r="V534" s="2"/>
      <c r="W534" s="2"/>
      <c r="X534" s="2"/>
      <c r="Y534" s="2"/>
      <c r="Z534" s="2"/>
      <c r="AA534" s="2"/>
      <c r="AB534" s="2"/>
      <c r="AC534" s="31">
        <f t="shared" si="86"/>
        <v>0</v>
      </c>
      <c r="AD534" s="31">
        <f t="shared" si="87"/>
        <v>0</v>
      </c>
      <c r="AE534" s="31">
        <f t="shared" si="88"/>
        <v>0</v>
      </c>
      <c r="AF534" s="31">
        <f t="shared" si="89"/>
        <v>0</v>
      </c>
      <c r="AG534" s="31">
        <f t="shared" si="90"/>
        <v>0</v>
      </c>
      <c r="AH534" s="31">
        <f t="shared" si="91"/>
        <v>0</v>
      </c>
      <c r="AI534" s="31">
        <f t="shared" si="92"/>
        <v>0</v>
      </c>
      <c r="AJ534" s="31">
        <f t="shared" si="93"/>
        <v>0</v>
      </c>
      <c r="AK534" s="31">
        <f t="shared" si="94"/>
        <v>0</v>
      </c>
      <c r="AL534" s="31">
        <f t="shared" si="95"/>
        <v>0</v>
      </c>
    </row>
    <row r="535" spans="1:38" ht="18.75" customHeight="1" x14ac:dyDescent="0.25">
      <c r="A535" s="13">
        <v>392</v>
      </c>
      <c r="B535" s="5" t="s">
        <v>501</v>
      </c>
      <c r="C535" s="14">
        <v>2273</v>
      </c>
      <c r="D535" s="14"/>
      <c r="E535" s="2"/>
      <c r="F535" s="2"/>
      <c r="G535" s="2"/>
      <c r="H535" s="35"/>
      <c r="I535" s="36"/>
      <c r="J535" s="37"/>
      <c r="K535" s="2"/>
      <c r="L535" s="2"/>
      <c r="M535" s="38"/>
      <c r="N535" s="38"/>
      <c r="O535" s="38"/>
      <c r="P535" s="39"/>
      <c r="Q535" s="38"/>
      <c r="R535" s="38"/>
      <c r="S535" s="2"/>
      <c r="T535" s="2"/>
      <c r="U535" s="2"/>
      <c r="V535" s="2"/>
      <c r="W535" s="2"/>
      <c r="X535" s="2"/>
      <c r="Y535" s="2"/>
      <c r="Z535" s="2"/>
      <c r="AA535" s="2"/>
      <c r="AB535" s="2"/>
      <c r="AC535" s="31">
        <f t="shared" si="86"/>
        <v>0</v>
      </c>
      <c r="AD535" s="31">
        <f t="shared" si="87"/>
        <v>0</v>
      </c>
      <c r="AE535" s="31">
        <f t="shared" si="88"/>
        <v>0</v>
      </c>
      <c r="AF535" s="31">
        <f t="shared" si="89"/>
        <v>0</v>
      </c>
      <c r="AG535" s="31">
        <f t="shared" si="90"/>
        <v>0</v>
      </c>
      <c r="AH535" s="31">
        <f t="shared" si="91"/>
        <v>0</v>
      </c>
      <c r="AI535" s="31">
        <f t="shared" si="92"/>
        <v>0</v>
      </c>
      <c r="AJ535" s="31">
        <f t="shared" si="93"/>
        <v>0</v>
      </c>
      <c r="AK535" s="31">
        <f t="shared" si="94"/>
        <v>0</v>
      </c>
      <c r="AL535" s="31">
        <f t="shared" si="95"/>
        <v>0</v>
      </c>
    </row>
    <row r="536" spans="1:38" ht="18.75" customHeight="1" x14ac:dyDescent="0.25">
      <c r="A536" s="17">
        <v>852</v>
      </c>
      <c r="B536" s="3" t="s">
        <v>634</v>
      </c>
      <c r="C536" s="16">
        <v>548</v>
      </c>
      <c r="D536" s="16"/>
      <c r="E536" s="3"/>
      <c r="F536" s="3"/>
      <c r="G536" s="3"/>
      <c r="H536" s="32"/>
      <c r="I536" s="33"/>
      <c r="K536" s="3"/>
      <c r="L536" s="3"/>
      <c r="M536" s="18"/>
      <c r="N536" s="18"/>
      <c r="O536" s="18"/>
      <c r="P536" s="111"/>
      <c r="Q536" s="18"/>
      <c r="R536" s="18"/>
      <c r="S536" s="3"/>
      <c r="T536" s="3"/>
      <c r="U536" s="3"/>
      <c r="V536" s="3"/>
      <c r="W536" s="3"/>
      <c r="X536" s="3"/>
      <c r="Y536" s="3"/>
      <c r="Z536" s="3"/>
      <c r="AA536" s="3"/>
      <c r="AB536" s="3"/>
      <c r="AC536" s="31">
        <f t="shared" si="86"/>
        <v>0</v>
      </c>
      <c r="AD536" s="31">
        <f t="shared" si="87"/>
        <v>0</v>
      </c>
      <c r="AE536" s="31">
        <f t="shared" si="88"/>
        <v>0</v>
      </c>
      <c r="AF536" s="31">
        <f t="shared" si="89"/>
        <v>0</v>
      </c>
      <c r="AG536" s="31">
        <f t="shared" si="90"/>
        <v>0</v>
      </c>
      <c r="AH536" s="31">
        <f t="shared" si="91"/>
        <v>0</v>
      </c>
      <c r="AI536" s="31">
        <f t="shared" si="92"/>
        <v>0</v>
      </c>
      <c r="AJ536" s="31">
        <f t="shared" si="93"/>
        <v>0</v>
      </c>
      <c r="AK536" s="31">
        <f t="shared" si="94"/>
        <v>0</v>
      </c>
      <c r="AL536" s="31">
        <f t="shared" si="95"/>
        <v>0</v>
      </c>
    </row>
    <row r="537" spans="1:38" ht="18.75" customHeight="1" x14ac:dyDescent="0.25">
      <c r="A537" s="17">
        <v>85</v>
      </c>
      <c r="B537" s="3" t="s">
        <v>343</v>
      </c>
      <c r="C537" s="16">
        <v>71933</v>
      </c>
      <c r="D537" s="16"/>
      <c r="E537" s="3"/>
      <c r="F537" s="3"/>
      <c r="G537" s="3"/>
      <c r="H537" s="32"/>
      <c r="I537" s="33"/>
      <c r="K537" s="3"/>
      <c r="L537" s="3"/>
      <c r="M537" s="18"/>
      <c r="N537" s="18"/>
      <c r="O537" s="18"/>
      <c r="P537" s="111"/>
      <c r="Q537" s="18"/>
      <c r="R537" s="18"/>
      <c r="S537" s="22" t="s">
        <v>320</v>
      </c>
      <c r="T537" s="22" t="s">
        <v>320</v>
      </c>
      <c r="U537" s="22" t="s">
        <v>320</v>
      </c>
      <c r="V537" s="23">
        <v>13</v>
      </c>
      <c r="W537" s="23">
        <v>30</v>
      </c>
      <c r="X537" s="23">
        <v>18</v>
      </c>
      <c r="Y537" s="22" t="s">
        <v>320</v>
      </c>
      <c r="Z537" s="22" t="s">
        <v>320</v>
      </c>
      <c r="AA537" s="22" t="s">
        <v>320</v>
      </c>
      <c r="AB537" s="22" t="s">
        <v>320</v>
      </c>
      <c r="AC537" s="31" t="e">
        <f t="shared" ref="AC537:AC538" si="96">S537/C537</f>
        <v>#VALUE!</v>
      </c>
      <c r="AD537" s="31" t="e">
        <f t="shared" ref="AD537:AD538" si="97">T537/C537</f>
        <v>#VALUE!</v>
      </c>
      <c r="AE537" s="31" t="e">
        <f t="shared" ref="AE537:AE538" si="98">U537/C537</f>
        <v>#VALUE!</v>
      </c>
      <c r="AF537" s="31">
        <f t="shared" ref="AF537:AF538" si="99">V537/C537</f>
        <v>1.8072372902562105E-4</v>
      </c>
      <c r="AG537" s="31">
        <f t="shared" ref="AG537:AG538" si="100">W537/C537</f>
        <v>4.1705475928989477E-4</v>
      </c>
      <c r="AH537" s="31">
        <f t="shared" ref="AH537:AH538" si="101">X537/C537</f>
        <v>2.5023285557393686E-4</v>
      </c>
      <c r="AI537" s="31" t="e">
        <f t="shared" ref="AI537:AI538" si="102">Y537/C537</f>
        <v>#VALUE!</v>
      </c>
      <c r="AJ537" s="31" t="e">
        <f t="shared" ref="AJ537:AJ538" si="103">Z537/C537</f>
        <v>#VALUE!</v>
      </c>
      <c r="AK537" s="31" t="e">
        <f t="shared" ref="AK537:AK538" si="104">AA537/C537</f>
        <v>#VALUE!</v>
      </c>
      <c r="AL537" s="31" t="e">
        <f t="shared" ref="AL537:AL538" si="105">AB537/C537</f>
        <v>#VALUE!</v>
      </c>
    </row>
    <row r="538" spans="1:38" ht="18.75" customHeight="1" x14ac:dyDescent="0.25">
      <c r="A538" s="17">
        <v>989</v>
      </c>
      <c r="B538" s="3" t="s">
        <v>755</v>
      </c>
      <c r="C538" s="16">
        <v>800</v>
      </c>
      <c r="D538" s="16"/>
      <c r="E538" s="3"/>
      <c r="F538" s="3"/>
      <c r="G538" s="3"/>
      <c r="H538" s="32"/>
      <c r="I538" s="33"/>
      <c r="K538" s="3"/>
      <c r="L538" s="3"/>
      <c r="M538" s="18"/>
      <c r="N538" s="18"/>
      <c r="O538" s="18"/>
      <c r="P538" s="111"/>
      <c r="Q538" s="18"/>
      <c r="R538" s="18"/>
      <c r="S538" s="3"/>
      <c r="T538" s="3"/>
      <c r="U538" s="3"/>
      <c r="V538" s="3"/>
      <c r="W538" s="3"/>
      <c r="X538" s="3"/>
      <c r="Y538" s="3"/>
      <c r="Z538" s="3"/>
      <c r="AA538" s="3"/>
      <c r="AB538" s="3"/>
      <c r="AC538" s="31">
        <f t="shared" si="96"/>
        <v>0</v>
      </c>
      <c r="AD538" s="31">
        <f t="shared" si="97"/>
        <v>0</v>
      </c>
      <c r="AE538" s="31">
        <f t="shared" si="98"/>
        <v>0</v>
      </c>
      <c r="AF538" s="31">
        <f t="shared" si="99"/>
        <v>0</v>
      </c>
      <c r="AG538" s="31">
        <f t="shared" si="100"/>
        <v>0</v>
      </c>
      <c r="AH538" s="31">
        <f t="shared" si="101"/>
        <v>0</v>
      </c>
      <c r="AI538" s="31">
        <f t="shared" si="102"/>
        <v>0</v>
      </c>
      <c r="AJ538" s="31">
        <f t="shared" si="103"/>
        <v>0</v>
      </c>
      <c r="AK538" s="31">
        <f t="shared" si="104"/>
        <v>0</v>
      </c>
      <c r="AL538" s="31">
        <f t="shared" si="105"/>
        <v>0</v>
      </c>
    </row>
    <row r="539" spans="1:38" ht="18.75" customHeight="1" x14ac:dyDescent="0.25">
      <c r="A539" s="17">
        <v>987</v>
      </c>
      <c r="B539" s="3" t="s">
        <v>753</v>
      </c>
      <c r="C539" s="16">
        <v>1248</v>
      </c>
      <c r="D539" s="16"/>
      <c r="E539" s="3"/>
      <c r="F539" s="3"/>
      <c r="G539" s="3"/>
      <c r="H539" s="32"/>
      <c r="I539" s="33"/>
      <c r="K539" s="3"/>
      <c r="L539" s="3"/>
      <c r="M539" s="18"/>
      <c r="N539" s="18"/>
      <c r="O539" s="18"/>
      <c r="P539" s="111"/>
      <c r="Q539" s="18"/>
      <c r="R539" s="18"/>
      <c r="S539" s="3"/>
      <c r="T539" s="3"/>
      <c r="U539" s="3"/>
      <c r="V539" s="3"/>
      <c r="W539" s="3"/>
      <c r="X539" s="3"/>
      <c r="Y539" s="3"/>
      <c r="Z539" s="3"/>
      <c r="AA539" s="3"/>
      <c r="AB539" s="3"/>
      <c r="AC539" s="31">
        <f t="shared" ref="AC539:AC602" si="106">S539/C539</f>
        <v>0</v>
      </c>
      <c r="AD539" s="31">
        <f t="shared" ref="AD539:AD602" si="107">T539/C539</f>
        <v>0</v>
      </c>
      <c r="AE539" s="31">
        <f t="shared" ref="AE539:AE602" si="108">U539/C539</f>
        <v>0</v>
      </c>
      <c r="AF539" s="31">
        <f t="shared" ref="AF539:AF602" si="109">V539/C539</f>
        <v>0</v>
      </c>
      <c r="AG539" s="31">
        <f t="shared" ref="AG539:AG602" si="110">W539/C539</f>
        <v>0</v>
      </c>
      <c r="AH539" s="31">
        <f t="shared" ref="AH539:AH602" si="111">X539/C539</f>
        <v>0</v>
      </c>
      <c r="AI539" s="31">
        <f t="shared" ref="AI539:AI602" si="112">Y539/C539</f>
        <v>0</v>
      </c>
      <c r="AJ539" s="31">
        <f t="shared" ref="AJ539:AJ602" si="113">Z539/C539</f>
        <v>0</v>
      </c>
      <c r="AK539" s="31">
        <f t="shared" ref="AK539:AK602" si="114">AA539/C539</f>
        <v>0</v>
      </c>
      <c r="AL539" s="31">
        <f t="shared" ref="AL539:AL602" si="115">AB539/C539</f>
        <v>0</v>
      </c>
    </row>
    <row r="540" spans="1:38" ht="18.75" customHeight="1" x14ac:dyDescent="0.25">
      <c r="A540" s="17">
        <v>988</v>
      </c>
      <c r="B540" s="3" t="s">
        <v>754</v>
      </c>
      <c r="C540" s="16">
        <v>720</v>
      </c>
      <c r="D540" s="16"/>
      <c r="E540" s="3"/>
      <c r="F540" s="3"/>
      <c r="G540" s="3"/>
      <c r="H540" s="32"/>
      <c r="I540" s="33"/>
      <c r="K540" s="3"/>
      <c r="L540" s="3"/>
      <c r="M540" s="18"/>
      <c r="N540" s="18"/>
      <c r="O540" s="18"/>
      <c r="P540" s="111"/>
      <c r="Q540" s="18"/>
      <c r="R540" s="18"/>
      <c r="S540" s="3"/>
      <c r="T540" s="3"/>
      <c r="U540" s="3"/>
      <c r="V540" s="3"/>
      <c r="W540" s="3"/>
      <c r="X540" s="3"/>
      <c r="Y540" s="3"/>
      <c r="Z540" s="3"/>
      <c r="AA540" s="3"/>
      <c r="AB540" s="3"/>
      <c r="AC540" s="31">
        <f t="shared" si="106"/>
        <v>0</v>
      </c>
      <c r="AD540" s="31">
        <f t="shared" si="107"/>
        <v>0</v>
      </c>
      <c r="AE540" s="31">
        <f t="shared" si="108"/>
        <v>0</v>
      </c>
      <c r="AF540" s="31">
        <f t="shared" si="109"/>
        <v>0</v>
      </c>
      <c r="AG540" s="31">
        <f t="shared" si="110"/>
        <v>0</v>
      </c>
      <c r="AH540" s="31">
        <f t="shared" si="111"/>
        <v>0</v>
      </c>
      <c r="AI540" s="31">
        <f t="shared" si="112"/>
        <v>0</v>
      </c>
      <c r="AJ540" s="31">
        <f t="shared" si="113"/>
        <v>0</v>
      </c>
      <c r="AK540" s="31">
        <f t="shared" si="114"/>
        <v>0</v>
      </c>
      <c r="AL540" s="31">
        <f t="shared" si="115"/>
        <v>0</v>
      </c>
    </row>
    <row r="541" spans="1:38" ht="18.75" customHeight="1" x14ac:dyDescent="0.25">
      <c r="A541" s="17">
        <v>5</v>
      </c>
      <c r="B541" s="3" t="s">
        <v>323</v>
      </c>
      <c r="C541" s="16">
        <v>28078</v>
      </c>
      <c r="D541" s="16"/>
      <c r="E541" s="3"/>
      <c r="F541" s="3"/>
      <c r="G541" s="3"/>
      <c r="H541" s="32"/>
      <c r="I541" s="33"/>
      <c r="K541" s="3"/>
      <c r="L541" s="3"/>
      <c r="M541" s="18"/>
      <c r="N541" s="18"/>
      <c r="O541" s="18"/>
      <c r="P541" s="111"/>
      <c r="Q541" s="18"/>
      <c r="R541" s="18"/>
      <c r="S541" s="3"/>
      <c r="T541" s="3"/>
      <c r="U541" s="3"/>
      <c r="V541" s="3"/>
      <c r="W541" s="3"/>
      <c r="X541" s="3"/>
      <c r="Y541" s="3"/>
      <c r="Z541" s="3"/>
      <c r="AA541" s="3"/>
      <c r="AB541" s="3"/>
      <c r="AC541" s="31">
        <f t="shared" si="106"/>
        <v>0</v>
      </c>
      <c r="AD541" s="31">
        <f t="shared" si="107"/>
        <v>0</v>
      </c>
      <c r="AE541" s="31">
        <f t="shared" si="108"/>
        <v>0</v>
      </c>
      <c r="AF541" s="31">
        <f t="shared" si="109"/>
        <v>0</v>
      </c>
      <c r="AG541" s="31">
        <f t="shared" si="110"/>
        <v>0</v>
      </c>
      <c r="AH541" s="31">
        <f t="shared" si="111"/>
        <v>0</v>
      </c>
      <c r="AI541" s="31">
        <f t="shared" si="112"/>
        <v>0</v>
      </c>
      <c r="AJ541" s="31">
        <f t="shared" si="113"/>
        <v>0</v>
      </c>
      <c r="AK541" s="31">
        <f t="shared" si="114"/>
        <v>0</v>
      </c>
      <c r="AL541" s="31">
        <f t="shared" si="115"/>
        <v>0</v>
      </c>
    </row>
    <row r="542" spans="1:38" ht="18.75" customHeight="1" x14ac:dyDescent="0.25">
      <c r="A542" s="13">
        <v>661</v>
      </c>
      <c r="B542" s="5" t="s">
        <v>549</v>
      </c>
      <c r="C542" s="14">
        <v>51811</v>
      </c>
      <c r="D542" s="14"/>
      <c r="E542" s="3"/>
      <c r="F542" s="3"/>
      <c r="G542" s="3"/>
      <c r="H542" s="32"/>
      <c r="I542" s="33"/>
      <c r="K542" s="3"/>
      <c r="L542" s="3"/>
      <c r="M542" s="18"/>
      <c r="N542" s="18"/>
      <c r="O542" s="18"/>
      <c r="P542" s="111"/>
      <c r="Q542" s="18"/>
      <c r="R542" s="18"/>
      <c r="S542" s="3"/>
      <c r="T542" s="3"/>
      <c r="U542" s="3"/>
      <c r="V542" s="3"/>
      <c r="W542" s="3"/>
      <c r="X542" s="3"/>
      <c r="Y542" s="3"/>
      <c r="Z542" s="3"/>
      <c r="AA542" s="3"/>
      <c r="AB542" s="3"/>
      <c r="AC542" s="31">
        <f t="shared" si="106"/>
        <v>0</v>
      </c>
      <c r="AD542" s="31">
        <f t="shared" si="107"/>
        <v>0</v>
      </c>
      <c r="AE542" s="31">
        <f t="shared" si="108"/>
        <v>0</v>
      </c>
      <c r="AF542" s="31">
        <f t="shared" si="109"/>
        <v>0</v>
      </c>
      <c r="AG542" s="31">
        <f t="shared" si="110"/>
        <v>0</v>
      </c>
      <c r="AH542" s="31">
        <f t="shared" si="111"/>
        <v>0</v>
      </c>
      <c r="AI542" s="31">
        <f t="shared" si="112"/>
        <v>0</v>
      </c>
      <c r="AJ542" s="31">
        <f t="shared" si="113"/>
        <v>0</v>
      </c>
      <c r="AK542" s="31">
        <f t="shared" si="114"/>
        <v>0</v>
      </c>
      <c r="AL542" s="31">
        <f t="shared" si="115"/>
        <v>0</v>
      </c>
    </row>
    <row r="543" spans="1:38" ht="18.75" customHeight="1" x14ac:dyDescent="0.25">
      <c r="A543" s="13">
        <v>658</v>
      </c>
      <c r="B543" s="5" t="s">
        <v>546</v>
      </c>
      <c r="C543" s="14">
        <v>5304</v>
      </c>
      <c r="D543" s="14"/>
      <c r="E543" s="3"/>
      <c r="F543" s="3"/>
      <c r="G543" s="3"/>
      <c r="H543" s="32"/>
      <c r="I543" s="33"/>
      <c r="K543" s="3"/>
      <c r="L543" s="3"/>
      <c r="M543" s="18"/>
      <c r="N543" s="18"/>
      <c r="O543" s="18"/>
      <c r="P543" s="111"/>
      <c r="Q543" s="18"/>
      <c r="R543" s="18"/>
      <c r="S543" s="3"/>
      <c r="T543" s="3"/>
      <c r="U543" s="3"/>
      <c r="V543" s="3"/>
      <c r="W543" s="3"/>
      <c r="X543" s="3"/>
      <c r="Y543" s="3"/>
      <c r="Z543" s="3"/>
      <c r="AA543" s="3"/>
      <c r="AB543" s="3"/>
      <c r="AC543" s="31">
        <f t="shared" si="106"/>
        <v>0</v>
      </c>
      <c r="AD543" s="31">
        <f t="shared" si="107"/>
        <v>0</v>
      </c>
      <c r="AE543" s="31">
        <f t="shared" si="108"/>
        <v>0</v>
      </c>
      <c r="AF543" s="31">
        <f t="shared" si="109"/>
        <v>0</v>
      </c>
      <c r="AG543" s="31">
        <f t="shared" si="110"/>
        <v>0</v>
      </c>
      <c r="AH543" s="31">
        <f t="shared" si="111"/>
        <v>0</v>
      </c>
      <c r="AI543" s="31">
        <f t="shared" si="112"/>
        <v>0</v>
      </c>
      <c r="AJ543" s="31">
        <f t="shared" si="113"/>
        <v>0</v>
      </c>
      <c r="AK543" s="31">
        <f t="shared" si="114"/>
        <v>0</v>
      </c>
      <c r="AL543" s="31">
        <f t="shared" si="115"/>
        <v>0</v>
      </c>
    </row>
    <row r="544" spans="1:38" ht="18.75" customHeight="1" x14ac:dyDescent="0.25">
      <c r="A544" s="13">
        <v>682</v>
      </c>
      <c r="B544" s="5" t="s">
        <v>570</v>
      </c>
      <c r="C544" s="14">
        <v>7806</v>
      </c>
      <c r="D544" s="14"/>
      <c r="E544" s="3"/>
      <c r="F544" s="3"/>
      <c r="G544" s="3"/>
      <c r="H544" s="32"/>
      <c r="I544" s="33"/>
      <c r="K544" s="3"/>
      <c r="L544" s="3"/>
      <c r="M544" s="18"/>
      <c r="N544" s="18"/>
      <c r="O544" s="18"/>
      <c r="P544" s="111"/>
      <c r="Q544" s="18"/>
      <c r="R544" s="18"/>
      <c r="S544" s="3"/>
      <c r="T544" s="3"/>
      <c r="U544" s="3"/>
      <c r="V544" s="3"/>
      <c r="W544" s="3"/>
      <c r="X544" s="3"/>
      <c r="Y544" s="3"/>
      <c r="Z544" s="3"/>
      <c r="AA544" s="3"/>
      <c r="AB544" s="3"/>
      <c r="AC544" s="31">
        <f t="shared" si="106"/>
        <v>0</v>
      </c>
      <c r="AD544" s="31">
        <f t="shared" si="107"/>
        <v>0</v>
      </c>
      <c r="AE544" s="31">
        <f t="shared" si="108"/>
        <v>0</v>
      </c>
      <c r="AF544" s="31">
        <f t="shared" si="109"/>
        <v>0</v>
      </c>
      <c r="AG544" s="31">
        <f t="shared" si="110"/>
        <v>0</v>
      </c>
      <c r="AH544" s="31">
        <f t="shared" si="111"/>
        <v>0</v>
      </c>
      <c r="AI544" s="31">
        <f t="shared" si="112"/>
        <v>0</v>
      </c>
      <c r="AJ544" s="31">
        <f t="shared" si="113"/>
        <v>0</v>
      </c>
      <c r="AK544" s="31">
        <f t="shared" si="114"/>
        <v>0</v>
      </c>
      <c r="AL544" s="31">
        <f t="shared" si="115"/>
        <v>0</v>
      </c>
    </row>
    <row r="545" spans="1:38" ht="18.75" customHeight="1" x14ac:dyDescent="0.25">
      <c r="A545" s="13">
        <v>685</v>
      </c>
      <c r="B545" s="5" t="s">
        <v>573</v>
      </c>
      <c r="C545" s="14">
        <v>11868</v>
      </c>
      <c r="D545" s="14"/>
      <c r="E545" s="3"/>
      <c r="F545" s="3"/>
      <c r="G545" s="3"/>
      <c r="H545" s="32"/>
      <c r="I545" s="33"/>
      <c r="K545" s="3"/>
      <c r="L545" s="3"/>
      <c r="M545" s="18"/>
      <c r="N545" s="18"/>
      <c r="O545" s="18"/>
      <c r="P545" s="111"/>
      <c r="Q545" s="18"/>
      <c r="R545" s="18"/>
      <c r="S545" s="3"/>
      <c r="T545" s="3"/>
      <c r="U545" s="3"/>
      <c r="V545" s="3"/>
      <c r="W545" s="3"/>
      <c r="X545" s="3"/>
      <c r="Y545" s="3"/>
      <c r="Z545" s="3"/>
      <c r="AA545" s="3"/>
      <c r="AB545" s="3"/>
      <c r="AC545" s="31">
        <f t="shared" si="106"/>
        <v>0</v>
      </c>
      <c r="AD545" s="31">
        <f t="shared" si="107"/>
        <v>0</v>
      </c>
      <c r="AE545" s="31">
        <f t="shared" si="108"/>
        <v>0</v>
      </c>
      <c r="AF545" s="31">
        <f t="shared" si="109"/>
        <v>0</v>
      </c>
      <c r="AG545" s="31">
        <f t="shared" si="110"/>
        <v>0</v>
      </c>
      <c r="AH545" s="31">
        <f t="shared" si="111"/>
        <v>0</v>
      </c>
      <c r="AI545" s="31">
        <f t="shared" si="112"/>
        <v>0</v>
      </c>
      <c r="AJ545" s="31">
        <f t="shared" si="113"/>
        <v>0</v>
      </c>
      <c r="AK545" s="31">
        <f t="shared" si="114"/>
        <v>0</v>
      </c>
      <c r="AL545" s="31">
        <f t="shared" si="115"/>
        <v>0</v>
      </c>
    </row>
    <row r="546" spans="1:38" ht="18.75" customHeight="1" x14ac:dyDescent="0.25">
      <c r="A546" s="17">
        <v>997</v>
      </c>
      <c r="B546" s="3" t="s">
        <v>762</v>
      </c>
      <c r="C546" s="16">
        <v>1920</v>
      </c>
      <c r="D546" s="16"/>
      <c r="E546" s="3"/>
      <c r="F546" s="3"/>
      <c r="G546" s="3"/>
      <c r="H546" s="32"/>
      <c r="I546" s="33"/>
      <c r="K546" s="3"/>
      <c r="L546" s="3"/>
      <c r="M546" s="18"/>
      <c r="N546" s="18"/>
      <c r="O546" s="18"/>
      <c r="P546" s="111"/>
      <c r="Q546" s="18"/>
      <c r="R546" s="18"/>
      <c r="S546" s="3"/>
      <c r="T546" s="3"/>
      <c r="U546" s="3"/>
      <c r="V546" s="3"/>
      <c r="W546" s="3"/>
      <c r="X546" s="3"/>
      <c r="Y546" s="3"/>
      <c r="Z546" s="3"/>
      <c r="AA546" s="3"/>
      <c r="AB546" s="3"/>
      <c r="AC546" s="31">
        <f t="shared" si="106"/>
        <v>0</v>
      </c>
      <c r="AD546" s="31">
        <f t="shared" si="107"/>
        <v>0</v>
      </c>
      <c r="AE546" s="31">
        <f t="shared" si="108"/>
        <v>0</v>
      </c>
      <c r="AF546" s="31">
        <f t="shared" si="109"/>
        <v>0</v>
      </c>
      <c r="AG546" s="31">
        <f t="shared" si="110"/>
        <v>0</v>
      </c>
      <c r="AH546" s="31">
        <f t="shared" si="111"/>
        <v>0</v>
      </c>
      <c r="AI546" s="31">
        <f t="shared" si="112"/>
        <v>0</v>
      </c>
      <c r="AJ546" s="31">
        <f t="shared" si="113"/>
        <v>0</v>
      </c>
      <c r="AK546" s="31">
        <f t="shared" si="114"/>
        <v>0</v>
      </c>
      <c r="AL546" s="31">
        <f t="shared" si="115"/>
        <v>0</v>
      </c>
    </row>
    <row r="547" spans="1:38" ht="18.75" customHeight="1" x14ac:dyDescent="0.25">
      <c r="A547" s="13">
        <v>818</v>
      </c>
      <c r="B547" s="5" t="s">
        <v>603</v>
      </c>
      <c r="C547" s="5">
        <v>605</v>
      </c>
      <c r="D547" s="5"/>
      <c r="E547" s="3"/>
      <c r="F547" s="3"/>
      <c r="G547" s="3"/>
      <c r="H547" s="32"/>
      <c r="I547" s="33"/>
      <c r="K547" s="3"/>
      <c r="L547" s="3"/>
      <c r="M547" s="18"/>
      <c r="N547" s="18"/>
      <c r="O547" s="18"/>
      <c r="P547" s="111"/>
      <c r="Q547" s="18"/>
      <c r="R547" s="18"/>
      <c r="S547" s="3"/>
      <c r="T547" s="3"/>
      <c r="U547" s="3"/>
      <c r="V547" s="3"/>
      <c r="W547" s="3"/>
      <c r="X547" s="3"/>
      <c r="Y547" s="3"/>
      <c r="Z547" s="3"/>
      <c r="AA547" s="3"/>
      <c r="AB547" s="3"/>
      <c r="AC547" s="31">
        <f t="shared" si="106"/>
        <v>0</v>
      </c>
      <c r="AD547" s="31">
        <f t="shared" si="107"/>
        <v>0</v>
      </c>
      <c r="AE547" s="31">
        <f t="shared" si="108"/>
        <v>0</v>
      </c>
      <c r="AF547" s="31">
        <f t="shared" si="109"/>
        <v>0</v>
      </c>
      <c r="AG547" s="31">
        <f t="shared" si="110"/>
        <v>0</v>
      </c>
      <c r="AH547" s="31">
        <f t="shared" si="111"/>
        <v>0</v>
      </c>
      <c r="AI547" s="31">
        <f t="shared" si="112"/>
        <v>0</v>
      </c>
      <c r="AJ547" s="31">
        <f t="shared" si="113"/>
        <v>0</v>
      </c>
      <c r="AK547" s="31">
        <f t="shared" si="114"/>
        <v>0</v>
      </c>
      <c r="AL547" s="31">
        <f t="shared" si="115"/>
        <v>0</v>
      </c>
    </row>
    <row r="548" spans="1:38" ht="18.75" customHeight="1" x14ac:dyDescent="0.25">
      <c r="A548" s="17">
        <v>1060</v>
      </c>
      <c r="B548" s="3" t="s">
        <v>810</v>
      </c>
      <c r="C548" s="16">
        <v>3744</v>
      </c>
      <c r="D548" s="16"/>
      <c r="E548" s="3"/>
      <c r="F548" s="3"/>
      <c r="G548" s="3"/>
      <c r="H548" s="32"/>
      <c r="I548" s="33"/>
      <c r="K548" s="3"/>
      <c r="L548" s="3"/>
      <c r="M548" s="18"/>
      <c r="N548" s="18"/>
      <c r="O548" s="18"/>
      <c r="P548" s="111"/>
      <c r="Q548" s="18"/>
      <c r="R548" s="18"/>
      <c r="S548" s="3"/>
      <c r="T548" s="3"/>
      <c r="U548" s="3"/>
      <c r="V548" s="3"/>
      <c r="W548" s="3"/>
      <c r="X548" s="3"/>
      <c r="Y548" s="3"/>
      <c r="Z548" s="3"/>
      <c r="AA548" s="3"/>
      <c r="AB548" s="3"/>
      <c r="AC548" s="31">
        <f t="shared" si="106"/>
        <v>0</v>
      </c>
      <c r="AD548" s="31">
        <f t="shared" si="107"/>
        <v>0</v>
      </c>
      <c r="AE548" s="31">
        <f t="shared" si="108"/>
        <v>0</v>
      </c>
      <c r="AF548" s="31">
        <f t="shared" si="109"/>
        <v>0</v>
      </c>
      <c r="AG548" s="31">
        <f t="shared" si="110"/>
        <v>0</v>
      </c>
      <c r="AH548" s="31">
        <f t="shared" si="111"/>
        <v>0</v>
      </c>
      <c r="AI548" s="31">
        <f t="shared" si="112"/>
        <v>0</v>
      </c>
      <c r="AJ548" s="31">
        <f t="shared" si="113"/>
        <v>0</v>
      </c>
      <c r="AK548" s="31">
        <f t="shared" si="114"/>
        <v>0</v>
      </c>
      <c r="AL548" s="31">
        <f t="shared" si="115"/>
        <v>0</v>
      </c>
    </row>
    <row r="549" spans="1:38" ht="18.75" customHeight="1" x14ac:dyDescent="0.25">
      <c r="A549" s="17">
        <v>202</v>
      </c>
      <c r="B549" s="3" t="s">
        <v>407</v>
      </c>
      <c r="C549" s="16">
        <v>7574</v>
      </c>
      <c r="D549" s="16"/>
      <c r="E549" s="3"/>
      <c r="F549" s="3"/>
      <c r="G549" s="3"/>
      <c r="H549" s="32"/>
      <c r="I549" s="33"/>
      <c r="K549" s="3"/>
      <c r="L549" s="3"/>
      <c r="M549" s="18"/>
      <c r="N549" s="18"/>
      <c r="O549" s="18"/>
      <c r="P549" s="111"/>
      <c r="Q549" s="18"/>
      <c r="R549" s="18"/>
      <c r="S549" s="3"/>
      <c r="T549" s="3"/>
      <c r="U549" s="3"/>
      <c r="V549" s="3"/>
      <c r="W549" s="3"/>
      <c r="X549" s="3"/>
      <c r="Y549" s="3"/>
      <c r="Z549" s="3"/>
      <c r="AA549" s="3"/>
      <c r="AB549" s="3"/>
      <c r="AC549" s="31">
        <f t="shared" si="106"/>
        <v>0</v>
      </c>
      <c r="AD549" s="31">
        <f t="shared" si="107"/>
        <v>0</v>
      </c>
      <c r="AE549" s="31">
        <f t="shared" si="108"/>
        <v>0</v>
      </c>
      <c r="AF549" s="31">
        <f t="shared" si="109"/>
        <v>0</v>
      </c>
      <c r="AG549" s="31">
        <f t="shared" si="110"/>
        <v>0</v>
      </c>
      <c r="AH549" s="31">
        <f t="shared" si="111"/>
        <v>0</v>
      </c>
      <c r="AI549" s="31">
        <f t="shared" si="112"/>
        <v>0</v>
      </c>
      <c r="AJ549" s="31">
        <f t="shared" si="113"/>
        <v>0</v>
      </c>
      <c r="AK549" s="31">
        <f t="shared" si="114"/>
        <v>0</v>
      </c>
      <c r="AL549" s="31">
        <f t="shared" si="115"/>
        <v>0</v>
      </c>
    </row>
    <row r="550" spans="1:38" ht="18.75" customHeight="1" x14ac:dyDescent="0.25">
      <c r="A550" s="17">
        <v>252</v>
      </c>
      <c r="B550" s="3" t="s">
        <v>424</v>
      </c>
      <c r="C550" s="16">
        <v>14598</v>
      </c>
      <c r="D550" s="16"/>
      <c r="E550" s="3"/>
      <c r="F550" s="3"/>
      <c r="G550" s="3"/>
      <c r="H550" s="32"/>
      <c r="I550" s="33"/>
      <c r="K550" s="3"/>
      <c r="L550" s="3"/>
      <c r="M550" s="18"/>
      <c r="N550" s="18"/>
      <c r="O550" s="18"/>
      <c r="P550" s="111"/>
      <c r="Q550" s="18"/>
      <c r="R550" s="18"/>
      <c r="S550" s="3"/>
      <c r="T550" s="3"/>
      <c r="U550" s="3"/>
      <c r="V550" s="3"/>
      <c r="W550" s="3"/>
      <c r="X550" s="3"/>
      <c r="Y550" s="3"/>
      <c r="Z550" s="3"/>
      <c r="AA550" s="3"/>
      <c r="AB550" s="3"/>
      <c r="AC550" s="31">
        <f t="shared" si="106"/>
        <v>0</v>
      </c>
      <c r="AD550" s="31">
        <f t="shared" si="107"/>
        <v>0</v>
      </c>
      <c r="AE550" s="31">
        <f t="shared" si="108"/>
        <v>0</v>
      </c>
      <c r="AF550" s="31">
        <f t="shared" si="109"/>
        <v>0</v>
      </c>
      <c r="AG550" s="31">
        <f t="shared" si="110"/>
        <v>0</v>
      </c>
      <c r="AH550" s="31">
        <f t="shared" si="111"/>
        <v>0</v>
      </c>
      <c r="AI550" s="31">
        <f t="shared" si="112"/>
        <v>0</v>
      </c>
      <c r="AJ550" s="31">
        <f t="shared" si="113"/>
        <v>0</v>
      </c>
      <c r="AK550" s="31">
        <f t="shared" si="114"/>
        <v>0</v>
      </c>
      <c r="AL550" s="31">
        <f t="shared" si="115"/>
        <v>0</v>
      </c>
    </row>
    <row r="551" spans="1:38" ht="18.75" customHeight="1" x14ac:dyDescent="0.25">
      <c r="A551" s="17">
        <v>185</v>
      </c>
      <c r="B551" s="3" t="s">
        <v>406</v>
      </c>
      <c r="C551" s="16">
        <v>182</v>
      </c>
      <c r="D551" s="16"/>
      <c r="E551" s="3"/>
      <c r="F551" s="3"/>
      <c r="G551" s="3"/>
      <c r="H551" s="32"/>
      <c r="I551" s="33"/>
      <c r="K551" s="3"/>
      <c r="L551" s="3"/>
      <c r="M551" s="18"/>
      <c r="N551" s="18"/>
      <c r="O551" s="18"/>
      <c r="P551" s="111"/>
      <c r="Q551" s="18"/>
      <c r="R551" s="18"/>
      <c r="S551" s="3"/>
      <c r="T551" s="3"/>
      <c r="U551" s="3"/>
      <c r="V551" s="3"/>
      <c r="W551" s="3"/>
      <c r="X551" s="3"/>
      <c r="Y551" s="3"/>
      <c r="Z551" s="3"/>
      <c r="AA551" s="3"/>
      <c r="AB551" s="3"/>
      <c r="AC551" s="31">
        <f t="shared" si="106"/>
        <v>0</v>
      </c>
      <c r="AD551" s="31">
        <f t="shared" si="107"/>
        <v>0</v>
      </c>
      <c r="AE551" s="31">
        <f t="shared" si="108"/>
        <v>0</v>
      </c>
      <c r="AF551" s="31">
        <f t="shared" si="109"/>
        <v>0</v>
      </c>
      <c r="AG551" s="31">
        <f t="shared" si="110"/>
        <v>0</v>
      </c>
      <c r="AH551" s="31">
        <f t="shared" si="111"/>
        <v>0</v>
      </c>
      <c r="AI551" s="31">
        <f t="shared" si="112"/>
        <v>0</v>
      </c>
      <c r="AJ551" s="31">
        <f t="shared" si="113"/>
        <v>0</v>
      </c>
      <c r="AK551" s="31">
        <f t="shared" si="114"/>
        <v>0</v>
      </c>
      <c r="AL551" s="31">
        <f t="shared" si="115"/>
        <v>0</v>
      </c>
    </row>
    <row r="552" spans="1:38" ht="18.75" customHeight="1" x14ac:dyDescent="0.25">
      <c r="A552" s="13">
        <v>651</v>
      </c>
      <c r="B552" s="5" t="s">
        <v>540</v>
      </c>
      <c r="C552" s="14">
        <v>2101</v>
      </c>
      <c r="D552" s="14"/>
      <c r="E552" s="3"/>
      <c r="F552" s="3"/>
      <c r="G552" s="3"/>
      <c r="H552" s="32"/>
      <c r="I552" s="33"/>
      <c r="K552" s="3"/>
      <c r="L552" s="3"/>
      <c r="M552" s="18"/>
      <c r="N552" s="18"/>
      <c r="O552" s="18"/>
      <c r="P552" s="111"/>
      <c r="Q552" s="18"/>
      <c r="R552" s="18"/>
      <c r="S552" s="3"/>
      <c r="T552" s="3"/>
      <c r="U552" s="3"/>
      <c r="V552" s="3"/>
      <c r="W552" s="3"/>
      <c r="X552" s="3"/>
      <c r="Y552" s="3"/>
      <c r="Z552" s="3"/>
      <c r="AA552" s="3"/>
      <c r="AB552" s="3"/>
      <c r="AC552" s="31">
        <f t="shared" si="106"/>
        <v>0</v>
      </c>
      <c r="AD552" s="31">
        <f t="shared" si="107"/>
        <v>0</v>
      </c>
      <c r="AE552" s="31">
        <f t="shared" si="108"/>
        <v>0</v>
      </c>
      <c r="AF552" s="31">
        <f t="shared" si="109"/>
        <v>0</v>
      </c>
      <c r="AG552" s="31">
        <f t="shared" si="110"/>
        <v>0</v>
      </c>
      <c r="AH552" s="31">
        <f t="shared" si="111"/>
        <v>0</v>
      </c>
      <c r="AI552" s="31">
        <f t="shared" si="112"/>
        <v>0</v>
      </c>
      <c r="AJ552" s="31">
        <f t="shared" si="113"/>
        <v>0</v>
      </c>
      <c r="AK552" s="31">
        <f t="shared" si="114"/>
        <v>0</v>
      </c>
      <c r="AL552" s="31">
        <f t="shared" si="115"/>
        <v>0</v>
      </c>
    </row>
    <row r="553" spans="1:38" ht="18.75" customHeight="1" x14ac:dyDescent="0.25">
      <c r="A553" s="17">
        <v>204</v>
      </c>
      <c r="B553" s="3" t="s">
        <v>408</v>
      </c>
      <c r="C553" s="16">
        <v>3601</v>
      </c>
      <c r="D553" s="16"/>
      <c r="E553" s="3"/>
      <c r="F553" s="3"/>
      <c r="G553" s="3"/>
      <c r="H553" s="32"/>
      <c r="I553" s="33"/>
      <c r="K553" s="3"/>
      <c r="L553" s="3"/>
      <c r="M553" s="18"/>
      <c r="N553" s="18"/>
      <c r="O553" s="18"/>
      <c r="P553" s="111"/>
      <c r="Q553" s="18"/>
      <c r="R553" s="18"/>
      <c r="S553" s="3"/>
      <c r="T553" s="3"/>
      <c r="U553" s="3"/>
      <c r="V553" s="3"/>
      <c r="W553" s="3"/>
      <c r="X553" s="3"/>
      <c r="Y553" s="3"/>
      <c r="Z553" s="3"/>
      <c r="AA553" s="3"/>
      <c r="AB553" s="3"/>
      <c r="AC553" s="31">
        <f t="shared" si="106"/>
        <v>0</v>
      </c>
      <c r="AD553" s="31">
        <f t="shared" si="107"/>
        <v>0</v>
      </c>
      <c r="AE553" s="31">
        <f t="shared" si="108"/>
        <v>0</v>
      </c>
      <c r="AF553" s="31">
        <f t="shared" si="109"/>
        <v>0</v>
      </c>
      <c r="AG553" s="31">
        <f t="shared" si="110"/>
        <v>0</v>
      </c>
      <c r="AH553" s="31">
        <f t="shared" si="111"/>
        <v>0</v>
      </c>
      <c r="AI553" s="31">
        <f t="shared" si="112"/>
        <v>0</v>
      </c>
      <c r="AJ553" s="31">
        <f t="shared" si="113"/>
        <v>0</v>
      </c>
      <c r="AK553" s="31">
        <f t="shared" si="114"/>
        <v>0</v>
      </c>
      <c r="AL553" s="31">
        <f t="shared" si="115"/>
        <v>0</v>
      </c>
    </row>
    <row r="554" spans="1:38" ht="18.75" customHeight="1" x14ac:dyDescent="0.25">
      <c r="A554" s="17">
        <v>179</v>
      </c>
      <c r="B554" s="3" t="s">
        <v>388</v>
      </c>
      <c r="C554" s="16">
        <v>892</v>
      </c>
      <c r="D554" s="16"/>
      <c r="E554" s="3"/>
      <c r="F554" s="3"/>
      <c r="G554" s="3"/>
      <c r="H554" s="32"/>
      <c r="I554" s="33"/>
      <c r="K554" s="3"/>
      <c r="L554" s="3"/>
      <c r="M554" s="18"/>
      <c r="N554" s="18"/>
      <c r="O554" s="18"/>
      <c r="P554" s="111"/>
      <c r="Q554" s="18"/>
      <c r="R554" s="18"/>
      <c r="S554" s="3"/>
      <c r="T554" s="3"/>
      <c r="U554" s="3"/>
      <c r="V554" s="3"/>
      <c r="W554" s="3"/>
      <c r="X554" s="3"/>
      <c r="Y554" s="3"/>
      <c r="Z554" s="3"/>
      <c r="AA554" s="3"/>
      <c r="AB554" s="3"/>
      <c r="AC554" s="31">
        <f t="shared" si="106"/>
        <v>0</v>
      </c>
      <c r="AD554" s="31">
        <f t="shared" si="107"/>
        <v>0</v>
      </c>
      <c r="AE554" s="31">
        <f t="shared" si="108"/>
        <v>0</v>
      </c>
      <c r="AF554" s="31">
        <f t="shared" si="109"/>
        <v>0</v>
      </c>
      <c r="AG554" s="31">
        <f t="shared" si="110"/>
        <v>0</v>
      </c>
      <c r="AH554" s="31">
        <f t="shared" si="111"/>
        <v>0</v>
      </c>
      <c r="AI554" s="31">
        <f t="shared" si="112"/>
        <v>0</v>
      </c>
      <c r="AJ554" s="31">
        <f t="shared" si="113"/>
        <v>0</v>
      </c>
      <c r="AK554" s="31">
        <f t="shared" si="114"/>
        <v>0</v>
      </c>
      <c r="AL554" s="31">
        <f t="shared" si="115"/>
        <v>0</v>
      </c>
    </row>
    <row r="555" spans="1:38" ht="18.75" customHeight="1" x14ac:dyDescent="0.25">
      <c r="A555" s="17">
        <v>1038</v>
      </c>
      <c r="B555" s="3" t="s">
        <v>801</v>
      </c>
      <c r="C555" s="16">
        <v>22177</v>
      </c>
      <c r="D555" s="16"/>
      <c r="E555" s="3"/>
      <c r="F555" s="3"/>
      <c r="G555" s="3"/>
      <c r="H555" s="32"/>
      <c r="I555" s="33"/>
      <c r="K555" s="3"/>
      <c r="L555" s="3"/>
      <c r="M555" s="18"/>
      <c r="N555" s="18"/>
      <c r="O555" s="18"/>
      <c r="P555" s="111"/>
      <c r="Q555" s="18"/>
      <c r="R555" s="18"/>
      <c r="S555" s="3"/>
      <c r="T555" s="3"/>
      <c r="U555" s="3"/>
      <c r="V555" s="3"/>
      <c r="W555" s="3"/>
      <c r="X555" s="3"/>
      <c r="Y555" s="3"/>
      <c r="Z555" s="3"/>
      <c r="AA555" s="3"/>
      <c r="AB555" s="3"/>
      <c r="AC555" s="31">
        <f t="shared" si="106"/>
        <v>0</v>
      </c>
      <c r="AD555" s="31">
        <f t="shared" si="107"/>
        <v>0</v>
      </c>
      <c r="AE555" s="31">
        <f t="shared" si="108"/>
        <v>0</v>
      </c>
      <c r="AF555" s="31">
        <f t="shared" si="109"/>
        <v>0</v>
      </c>
      <c r="AG555" s="31">
        <f t="shared" si="110"/>
        <v>0</v>
      </c>
      <c r="AH555" s="31">
        <f t="shared" si="111"/>
        <v>0</v>
      </c>
      <c r="AI555" s="31">
        <f t="shared" si="112"/>
        <v>0</v>
      </c>
      <c r="AJ555" s="31">
        <f t="shared" si="113"/>
        <v>0</v>
      </c>
      <c r="AK555" s="31">
        <f t="shared" si="114"/>
        <v>0</v>
      </c>
      <c r="AL555" s="31">
        <f t="shared" si="115"/>
        <v>0</v>
      </c>
    </row>
    <row r="556" spans="1:38" ht="18.75" customHeight="1" x14ac:dyDescent="0.25">
      <c r="A556" s="24">
        <v>1079</v>
      </c>
      <c r="B556" s="5" t="s">
        <v>814</v>
      </c>
      <c r="C556" s="14">
        <v>21583</v>
      </c>
      <c r="D556" s="14"/>
      <c r="E556" s="2"/>
      <c r="F556" s="2"/>
      <c r="G556" s="2"/>
      <c r="H556" s="35"/>
      <c r="I556" s="36"/>
      <c r="J556" s="37"/>
      <c r="K556" s="2"/>
      <c r="L556" s="2"/>
      <c r="M556" s="38"/>
      <c r="N556" s="38"/>
      <c r="O556" s="38"/>
      <c r="P556" s="39"/>
      <c r="Q556" s="38"/>
      <c r="R556" s="38"/>
      <c r="S556" s="2"/>
      <c r="T556" s="2"/>
      <c r="U556" s="2"/>
      <c r="V556" s="2"/>
      <c r="W556" s="2"/>
      <c r="X556" s="2"/>
      <c r="Y556" s="2"/>
      <c r="Z556" s="2"/>
      <c r="AA556" s="2"/>
      <c r="AB556" s="2"/>
      <c r="AC556" s="31">
        <f t="shared" si="106"/>
        <v>0</v>
      </c>
      <c r="AD556" s="31">
        <f t="shared" si="107"/>
        <v>0</v>
      </c>
      <c r="AE556" s="31">
        <f t="shared" si="108"/>
        <v>0</v>
      </c>
      <c r="AF556" s="31">
        <f t="shared" si="109"/>
        <v>0</v>
      </c>
      <c r="AG556" s="31">
        <f t="shared" si="110"/>
        <v>0</v>
      </c>
      <c r="AH556" s="31">
        <f t="shared" si="111"/>
        <v>0</v>
      </c>
      <c r="AI556" s="31">
        <f t="shared" si="112"/>
        <v>0</v>
      </c>
      <c r="AJ556" s="31">
        <f t="shared" si="113"/>
        <v>0</v>
      </c>
      <c r="AK556" s="31">
        <f t="shared" si="114"/>
        <v>0</v>
      </c>
      <c r="AL556" s="31">
        <f t="shared" si="115"/>
        <v>0</v>
      </c>
    </row>
    <row r="557" spans="1:38" ht="18.75" customHeight="1" x14ac:dyDescent="0.25">
      <c r="A557" s="17">
        <v>1284</v>
      </c>
      <c r="B557" s="3" t="s">
        <v>882</v>
      </c>
      <c r="C557" s="16" t="s">
        <v>420</v>
      </c>
      <c r="D557" s="16"/>
      <c r="E557" s="3">
        <v>400</v>
      </c>
      <c r="F557" s="3"/>
      <c r="G557" s="3"/>
      <c r="H557" s="32">
        <f>E557*'[1]Estimates for kW-kWh'!$E$4</f>
        <v>157.46683046683049</v>
      </c>
      <c r="I557" s="33">
        <f>H557*'[1]Estimates for kW-kWh'!$H$4</f>
        <v>20.259773110721696</v>
      </c>
      <c r="J557" s="34">
        <f>H557*'[1]Estimates for kW-kWh'!$I$4</f>
        <v>26384.056360447623</v>
      </c>
      <c r="K557" s="3"/>
      <c r="L557" s="3"/>
      <c r="M557" s="18" t="s">
        <v>257</v>
      </c>
      <c r="N557" s="18"/>
      <c r="O557" s="18"/>
      <c r="P557" s="111"/>
      <c r="Q557" s="18"/>
      <c r="R557" s="18"/>
      <c r="S557" s="3"/>
      <c r="T557" s="3"/>
      <c r="U557" s="3"/>
      <c r="V557" s="3"/>
      <c r="W557" s="3"/>
      <c r="X557" s="3"/>
      <c r="Y557" s="3"/>
      <c r="Z557" s="3"/>
      <c r="AA557" s="3"/>
      <c r="AB557" s="3"/>
      <c r="AC557" s="31" t="e">
        <f t="shared" si="106"/>
        <v>#VALUE!</v>
      </c>
      <c r="AD557" s="31" t="e">
        <f t="shared" si="107"/>
        <v>#VALUE!</v>
      </c>
      <c r="AE557" s="31" t="e">
        <f t="shared" si="108"/>
        <v>#VALUE!</v>
      </c>
      <c r="AF557" s="31" t="e">
        <f t="shared" si="109"/>
        <v>#VALUE!</v>
      </c>
      <c r="AG557" s="31" t="e">
        <f t="shared" si="110"/>
        <v>#VALUE!</v>
      </c>
      <c r="AH557" s="31" t="e">
        <f t="shared" si="111"/>
        <v>#VALUE!</v>
      </c>
      <c r="AI557" s="31" t="e">
        <f t="shared" si="112"/>
        <v>#VALUE!</v>
      </c>
      <c r="AJ557" s="31" t="e">
        <f t="shared" si="113"/>
        <v>#VALUE!</v>
      </c>
      <c r="AK557" s="31" t="e">
        <f t="shared" si="114"/>
        <v>#VALUE!</v>
      </c>
      <c r="AL557" s="31" t="e">
        <f t="shared" si="115"/>
        <v>#VALUE!</v>
      </c>
    </row>
    <row r="558" spans="1:38" ht="18.75" customHeight="1" x14ac:dyDescent="0.25">
      <c r="A558" s="17">
        <v>947</v>
      </c>
      <c r="B558" s="3" t="s">
        <v>719</v>
      </c>
      <c r="C558" s="16">
        <v>1050</v>
      </c>
      <c r="D558" s="16"/>
      <c r="E558" s="3"/>
      <c r="F558" s="3"/>
      <c r="G558" s="3"/>
      <c r="H558" s="32"/>
      <c r="I558" s="33"/>
      <c r="K558" s="3"/>
      <c r="L558" s="3"/>
      <c r="M558" s="18"/>
      <c r="N558" s="18"/>
      <c r="O558" s="18"/>
      <c r="P558" s="111"/>
      <c r="Q558" s="18"/>
      <c r="R558" s="18"/>
      <c r="S558" s="3"/>
      <c r="T558" s="3"/>
      <c r="U558" s="3"/>
      <c r="V558" s="3"/>
      <c r="W558" s="3"/>
      <c r="X558" s="3"/>
      <c r="Y558" s="3"/>
      <c r="Z558" s="3"/>
      <c r="AA558" s="3"/>
      <c r="AB558" s="3"/>
      <c r="AC558" s="31">
        <f t="shared" si="106"/>
        <v>0</v>
      </c>
      <c r="AD558" s="31">
        <f t="shared" si="107"/>
        <v>0</v>
      </c>
      <c r="AE558" s="31">
        <f t="shared" si="108"/>
        <v>0</v>
      </c>
      <c r="AF558" s="31">
        <f t="shared" si="109"/>
        <v>0</v>
      </c>
      <c r="AG558" s="31">
        <f t="shared" si="110"/>
        <v>0</v>
      </c>
      <c r="AH558" s="31">
        <f t="shared" si="111"/>
        <v>0</v>
      </c>
      <c r="AI558" s="31">
        <f t="shared" si="112"/>
        <v>0</v>
      </c>
      <c r="AJ558" s="31">
        <f t="shared" si="113"/>
        <v>0</v>
      </c>
      <c r="AK558" s="31">
        <f t="shared" si="114"/>
        <v>0</v>
      </c>
      <c r="AL558" s="31">
        <f t="shared" si="115"/>
        <v>0</v>
      </c>
    </row>
    <row r="559" spans="1:38" ht="18.75" customHeight="1" x14ac:dyDescent="0.25">
      <c r="A559" s="13">
        <v>841</v>
      </c>
      <c r="B559" s="5" t="s">
        <v>625</v>
      </c>
      <c r="C559" s="14">
        <v>2575</v>
      </c>
      <c r="D559" s="14"/>
      <c r="E559" s="3"/>
      <c r="F559" s="3"/>
      <c r="G559" s="3"/>
      <c r="H559" s="32"/>
      <c r="I559" s="33"/>
      <c r="K559" s="3"/>
      <c r="L559" s="3"/>
      <c r="M559" s="18"/>
      <c r="N559" s="18"/>
      <c r="O559" s="18"/>
      <c r="P559" s="111"/>
      <c r="Q559" s="18"/>
      <c r="R559" s="18"/>
      <c r="S559" s="3"/>
      <c r="T559" s="3"/>
      <c r="U559" s="3"/>
      <c r="V559" s="3"/>
      <c r="W559" s="3"/>
      <c r="X559" s="3"/>
      <c r="Y559" s="3"/>
      <c r="Z559" s="3"/>
      <c r="AA559" s="3"/>
      <c r="AB559" s="3"/>
      <c r="AC559" s="31">
        <f t="shared" si="106"/>
        <v>0</v>
      </c>
      <c r="AD559" s="31">
        <f t="shared" si="107"/>
        <v>0</v>
      </c>
      <c r="AE559" s="31">
        <f t="shared" si="108"/>
        <v>0</v>
      </c>
      <c r="AF559" s="31">
        <f t="shared" si="109"/>
        <v>0</v>
      </c>
      <c r="AG559" s="31">
        <f t="shared" si="110"/>
        <v>0</v>
      </c>
      <c r="AH559" s="31">
        <f t="shared" si="111"/>
        <v>0</v>
      </c>
      <c r="AI559" s="31">
        <f t="shared" si="112"/>
        <v>0</v>
      </c>
      <c r="AJ559" s="31">
        <f t="shared" si="113"/>
        <v>0</v>
      </c>
      <c r="AK559" s="31">
        <f t="shared" si="114"/>
        <v>0</v>
      </c>
      <c r="AL559" s="31">
        <f t="shared" si="115"/>
        <v>0</v>
      </c>
    </row>
    <row r="560" spans="1:38" ht="18.75" customHeight="1" x14ac:dyDescent="0.25">
      <c r="A560" s="17">
        <v>949</v>
      </c>
      <c r="B560" s="3" t="s">
        <v>721</v>
      </c>
      <c r="C560" s="16">
        <v>1440</v>
      </c>
      <c r="D560" s="16"/>
      <c r="E560" s="3"/>
      <c r="F560" s="3"/>
      <c r="G560" s="3"/>
      <c r="H560" s="32"/>
      <c r="I560" s="33"/>
      <c r="K560" s="3"/>
      <c r="L560" s="3"/>
      <c r="M560" s="18"/>
      <c r="N560" s="18"/>
      <c r="O560" s="18"/>
      <c r="P560" s="111"/>
      <c r="Q560" s="18"/>
      <c r="R560" s="18"/>
      <c r="S560" s="3"/>
      <c r="T560" s="3"/>
      <c r="U560" s="3"/>
      <c r="V560" s="3"/>
      <c r="W560" s="3"/>
      <c r="X560" s="3"/>
      <c r="Y560" s="3"/>
      <c r="Z560" s="3"/>
      <c r="AA560" s="3"/>
      <c r="AB560" s="3"/>
      <c r="AC560" s="31">
        <f t="shared" si="106"/>
        <v>0</v>
      </c>
      <c r="AD560" s="31">
        <f t="shared" si="107"/>
        <v>0</v>
      </c>
      <c r="AE560" s="31">
        <f t="shared" si="108"/>
        <v>0</v>
      </c>
      <c r="AF560" s="31">
        <f t="shared" si="109"/>
        <v>0</v>
      </c>
      <c r="AG560" s="31">
        <f t="shared" si="110"/>
        <v>0</v>
      </c>
      <c r="AH560" s="31">
        <f t="shared" si="111"/>
        <v>0</v>
      </c>
      <c r="AI560" s="31">
        <f t="shared" si="112"/>
        <v>0</v>
      </c>
      <c r="AJ560" s="31">
        <f t="shared" si="113"/>
        <v>0</v>
      </c>
      <c r="AK560" s="31">
        <f t="shared" si="114"/>
        <v>0</v>
      </c>
      <c r="AL560" s="31">
        <f t="shared" si="115"/>
        <v>0</v>
      </c>
    </row>
    <row r="561" spans="1:38" ht="18.75" customHeight="1" x14ac:dyDescent="0.25">
      <c r="A561" s="17">
        <v>951</v>
      </c>
      <c r="B561" s="3" t="s">
        <v>723</v>
      </c>
      <c r="C561" s="16">
        <v>584</v>
      </c>
      <c r="D561" s="16"/>
      <c r="E561" s="3"/>
      <c r="F561" s="3"/>
      <c r="G561" s="3"/>
      <c r="H561" s="32"/>
      <c r="I561" s="33"/>
      <c r="K561" s="3"/>
      <c r="L561" s="3"/>
      <c r="M561" s="18"/>
      <c r="N561" s="18"/>
      <c r="O561" s="18"/>
      <c r="P561" s="111"/>
      <c r="Q561" s="18"/>
      <c r="R561" s="18"/>
      <c r="S561" s="3"/>
      <c r="T561" s="3"/>
      <c r="U561" s="3"/>
      <c r="V561" s="3"/>
      <c r="W561" s="3"/>
      <c r="X561" s="3"/>
      <c r="Y561" s="3"/>
      <c r="Z561" s="3"/>
      <c r="AA561" s="3"/>
      <c r="AB561" s="3"/>
      <c r="AC561" s="31">
        <f t="shared" si="106"/>
        <v>0</v>
      </c>
      <c r="AD561" s="31">
        <f t="shared" si="107"/>
        <v>0</v>
      </c>
      <c r="AE561" s="31">
        <f t="shared" si="108"/>
        <v>0</v>
      </c>
      <c r="AF561" s="31">
        <f t="shared" si="109"/>
        <v>0</v>
      </c>
      <c r="AG561" s="31">
        <f t="shared" si="110"/>
        <v>0</v>
      </c>
      <c r="AH561" s="31">
        <f t="shared" si="111"/>
        <v>0</v>
      </c>
      <c r="AI561" s="31">
        <f t="shared" si="112"/>
        <v>0</v>
      </c>
      <c r="AJ561" s="31">
        <f t="shared" si="113"/>
        <v>0</v>
      </c>
      <c r="AK561" s="31">
        <f t="shared" si="114"/>
        <v>0</v>
      </c>
      <c r="AL561" s="31">
        <f t="shared" si="115"/>
        <v>0</v>
      </c>
    </row>
    <row r="562" spans="1:38" ht="18.75" customHeight="1" x14ac:dyDescent="0.25">
      <c r="A562" s="13">
        <v>810</v>
      </c>
      <c r="B562" s="5" t="s">
        <v>597</v>
      </c>
      <c r="C562" s="14">
        <v>2160</v>
      </c>
      <c r="D562" s="14"/>
      <c r="E562" s="3"/>
      <c r="F562" s="3"/>
      <c r="G562" s="3"/>
      <c r="H562" s="32"/>
      <c r="I562" s="33"/>
      <c r="K562" s="3"/>
      <c r="L562" s="3"/>
      <c r="M562" s="18"/>
      <c r="N562" s="18"/>
      <c r="O562" s="18"/>
      <c r="P562" s="111"/>
      <c r="Q562" s="18"/>
      <c r="R562" s="18"/>
      <c r="S562" s="3"/>
      <c r="T562" s="3"/>
      <c r="U562" s="3"/>
      <c r="V562" s="3"/>
      <c r="W562" s="3"/>
      <c r="X562" s="3"/>
      <c r="Y562" s="3"/>
      <c r="Z562" s="3"/>
      <c r="AA562" s="3"/>
      <c r="AB562" s="3"/>
      <c r="AC562" s="31">
        <f t="shared" si="106"/>
        <v>0</v>
      </c>
      <c r="AD562" s="31">
        <f t="shared" si="107"/>
        <v>0</v>
      </c>
      <c r="AE562" s="31">
        <f t="shared" si="108"/>
        <v>0</v>
      </c>
      <c r="AF562" s="31">
        <f t="shared" si="109"/>
        <v>0</v>
      </c>
      <c r="AG562" s="31">
        <f t="shared" si="110"/>
        <v>0</v>
      </c>
      <c r="AH562" s="31">
        <f t="shared" si="111"/>
        <v>0</v>
      </c>
      <c r="AI562" s="31">
        <f t="shared" si="112"/>
        <v>0</v>
      </c>
      <c r="AJ562" s="31">
        <f t="shared" si="113"/>
        <v>0</v>
      </c>
      <c r="AK562" s="31">
        <f t="shared" si="114"/>
        <v>0</v>
      </c>
      <c r="AL562" s="31">
        <f t="shared" si="115"/>
        <v>0</v>
      </c>
    </row>
    <row r="563" spans="1:38" ht="18.75" customHeight="1" x14ac:dyDescent="0.25">
      <c r="A563" s="17">
        <v>943</v>
      </c>
      <c r="B563" s="3" t="s">
        <v>716</v>
      </c>
      <c r="C563" s="16">
        <v>288</v>
      </c>
      <c r="D563" s="16"/>
      <c r="E563" s="3"/>
      <c r="F563" s="3"/>
      <c r="G563" s="3"/>
      <c r="H563" s="32"/>
      <c r="I563" s="33"/>
      <c r="K563" s="3"/>
      <c r="L563" s="3"/>
      <c r="M563" s="18"/>
      <c r="N563" s="18"/>
      <c r="O563" s="18"/>
      <c r="P563" s="111"/>
      <c r="Q563" s="18"/>
      <c r="R563" s="18"/>
      <c r="S563" s="3"/>
      <c r="T563" s="3"/>
      <c r="U563" s="3"/>
      <c r="V563" s="3"/>
      <c r="W563" s="3"/>
      <c r="X563" s="3"/>
      <c r="Y563" s="3"/>
      <c r="Z563" s="3"/>
      <c r="AA563" s="3"/>
      <c r="AB563" s="3"/>
      <c r="AC563" s="31">
        <f t="shared" si="106"/>
        <v>0</v>
      </c>
      <c r="AD563" s="31">
        <f t="shared" si="107"/>
        <v>0</v>
      </c>
      <c r="AE563" s="31">
        <f t="shared" si="108"/>
        <v>0</v>
      </c>
      <c r="AF563" s="31">
        <f t="shared" si="109"/>
        <v>0</v>
      </c>
      <c r="AG563" s="31">
        <f t="shared" si="110"/>
        <v>0</v>
      </c>
      <c r="AH563" s="31">
        <f t="shared" si="111"/>
        <v>0</v>
      </c>
      <c r="AI563" s="31">
        <f t="shared" si="112"/>
        <v>0</v>
      </c>
      <c r="AJ563" s="31">
        <f t="shared" si="113"/>
        <v>0</v>
      </c>
      <c r="AK563" s="31">
        <f t="shared" si="114"/>
        <v>0</v>
      </c>
      <c r="AL563" s="31">
        <f t="shared" si="115"/>
        <v>0</v>
      </c>
    </row>
    <row r="564" spans="1:38" ht="18.75" customHeight="1" x14ac:dyDescent="0.25">
      <c r="A564" s="13">
        <v>653</v>
      </c>
      <c r="B564" s="5" t="s">
        <v>542</v>
      </c>
      <c r="C564" s="5">
        <v>410</v>
      </c>
      <c r="D564" s="5"/>
      <c r="E564" s="3"/>
      <c r="F564" s="3"/>
      <c r="G564" s="3"/>
      <c r="H564" s="32"/>
      <c r="I564" s="33"/>
      <c r="K564" s="3"/>
      <c r="L564" s="3"/>
      <c r="M564" s="18"/>
      <c r="N564" s="18"/>
      <c r="O564" s="18"/>
      <c r="P564" s="111"/>
      <c r="Q564" s="18"/>
      <c r="R564" s="18"/>
      <c r="S564" s="3"/>
      <c r="T564" s="3"/>
      <c r="U564" s="3"/>
      <c r="V564" s="3"/>
      <c r="W564" s="3"/>
      <c r="X564" s="3"/>
      <c r="Y564" s="3"/>
      <c r="Z564" s="3"/>
      <c r="AA564" s="3"/>
      <c r="AB564" s="3"/>
      <c r="AC564" s="31">
        <f t="shared" si="106"/>
        <v>0</v>
      </c>
      <c r="AD564" s="31">
        <f t="shared" si="107"/>
        <v>0</v>
      </c>
      <c r="AE564" s="31">
        <f t="shared" si="108"/>
        <v>0</v>
      </c>
      <c r="AF564" s="31">
        <f t="shared" si="109"/>
        <v>0</v>
      </c>
      <c r="AG564" s="31">
        <f t="shared" si="110"/>
        <v>0</v>
      </c>
      <c r="AH564" s="31">
        <f t="shared" si="111"/>
        <v>0</v>
      </c>
      <c r="AI564" s="31">
        <f t="shared" si="112"/>
        <v>0</v>
      </c>
      <c r="AJ564" s="31">
        <f t="shared" si="113"/>
        <v>0</v>
      </c>
      <c r="AK564" s="31">
        <f t="shared" si="114"/>
        <v>0</v>
      </c>
      <c r="AL564" s="31">
        <f t="shared" si="115"/>
        <v>0</v>
      </c>
    </row>
    <row r="565" spans="1:38" ht="18.75" customHeight="1" x14ac:dyDescent="0.25">
      <c r="A565" s="17">
        <v>1024</v>
      </c>
      <c r="B565" s="3" t="s">
        <v>787</v>
      </c>
      <c r="C565" s="16">
        <v>4638</v>
      </c>
      <c r="D565" s="16"/>
      <c r="E565" s="3"/>
      <c r="F565" s="3"/>
      <c r="G565" s="3"/>
      <c r="H565" s="32"/>
      <c r="I565" s="33"/>
      <c r="K565" s="3"/>
      <c r="L565" s="3"/>
      <c r="M565" s="18"/>
      <c r="N565" s="18"/>
      <c r="O565" s="18"/>
      <c r="P565" s="111"/>
      <c r="Q565" s="18"/>
      <c r="R565" s="18"/>
      <c r="S565" s="3"/>
      <c r="T565" s="3"/>
      <c r="U565" s="3"/>
      <c r="V565" s="3"/>
      <c r="W565" s="3"/>
      <c r="X565" s="3"/>
      <c r="Y565" s="3"/>
      <c r="Z565" s="3"/>
      <c r="AA565" s="3"/>
      <c r="AB565" s="3"/>
      <c r="AC565" s="31">
        <f t="shared" si="106"/>
        <v>0</v>
      </c>
      <c r="AD565" s="31">
        <f t="shared" si="107"/>
        <v>0</v>
      </c>
      <c r="AE565" s="31">
        <f t="shared" si="108"/>
        <v>0</v>
      </c>
      <c r="AF565" s="31">
        <f t="shared" si="109"/>
        <v>0</v>
      </c>
      <c r="AG565" s="31">
        <f t="shared" si="110"/>
        <v>0</v>
      </c>
      <c r="AH565" s="31">
        <f t="shared" si="111"/>
        <v>0</v>
      </c>
      <c r="AI565" s="31">
        <f t="shared" si="112"/>
        <v>0</v>
      </c>
      <c r="AJ565" s="31">
        <f t="shared" si="113"/>
        <v>0</v>
      </c>
      <c r="AK565" s="31">
        <f t="shared" si="114"/>
        <v>0</v>
      </c>
      <c r="AL565" s="31">
        <f t="shared" si="115"/>
        <v>0</v>
      </c>
    </row>
    <row r="566" spans="1:38" ht="18.75" customHeight="1" x14ac:dyDescent="0.25">
      <c r="A566" s="17">
        <v>1028</v>
      </c>
      <c r="B566" s="3" t="s">
        <v>791</v>
      </c>
      <c r="C566" s="16">
        <v>1746</v>
      </c>
      <c r="D566" s="16"/>
      <c r="E566" s="3"/>
      <c r="F566" s="3"/>
      <c r="G566" s="3"/>
      <c r="H566" s="32"/>
      <c r="I566" s="33"/>
      <c r="K566" s="3"/>
      <c r="L566" s="3"/>
      <c r="M566" s="18"/>
      <c r="N566" s="18"/>
      <c r="O566" s="18"/>
      <c r="P566" s="111"/>
      <c r="Q566" s="18"/>
      <c r="R566" s="18"/>
      <c r="S566" s="3"/>
      <c r="T566" s="3"/>
      <c r="U566" s="3"/>
      <c r="V566" s="3"/>
      <c r="W566" s="3"/>
      <c r="X566" s="3"/>
      <c r="Y566" s="3"/>
      <c r="Z566" s="3"/>
      <c r="AA566" s="3"/>
      <c r="AB566" s="3"/>
      <c r="AC566" s="31">
        <f t="shared" si="106"/>
        <v>0</v>
      </c>
      <c r="AD566" s="31">
        <f t="shared" si="107"/>
        <v>0</v>
      </c>
      <c r="AE566" s="31">
        <f t="shared" si="108"/>
        <v>0</v>
      </c>
      <c r="AF566" s="31">
        <f t="shared" si="109"/>
        <v>0</v>
      </c>
      <c r="AG566" s="31">
        <f t="shared" si="110"/>
        <v>0</v>
      </c>
      <c r="AH566" s="31">
        <f t="shared" si="111"/>
        <v>0</v>
      </c>
      <c r="AI566" s="31">
        <f t="shared" si="112"/>
        <v>0</v>
      </c>
      <c r="AJ566" s="31">
        <f t="shared" si="113"/>
        <v>0</v>
      </c>
      <c r="AK566" s="31">
        <f t="shared" si="114"/>
        <v>0</v>
      </c>
      <c r="AL566" s="31">
        <f t="shared" si="115"/>
        <v>0</v>
      </c>
    </row>
    <row r="567" spans="1:38" ht="18.75" customHeight="1" x14ac:dyDescent="0.25">
      <c r="A567" s="13">
        <v>659</v>
      </c>
      <c r="B567" s="5" t="s">
        <v>547</v>
      </c>
      <c r="C567" s="14">
        <v>1729</v>
      </c>
      <c r="D567" s="14"/>
      <c r="E567" s="3"/>
      <c r="F567" s="3"/>
      <c r="G567" s="3"/>
      <c r="H567" s="32"/>
      <c r="I567" s="33"/>
      <c r="K567" s="3"/>
      <c r="L567" s="3"/>
      <c r="M567" s="18"/>
      <c r="N567" s="18"/>
      <c r="O567" s="18"/>
      <c r="P567" s="111"/>
      <c r="Q567" s="18"/>
      <c r="R567" s="18"/>
      <c r="S567" s="3"/>
      <c r="T567" s="3"/>
      <c r="U567" s="3"/>
      <c r="V567" s="3"/>
      <c r="W567" s="3"/>
      <c r="X567" s="3"/>
      <c r="Y567" s="3"/>
      <c r="Z567" s="3"/>
      <c r="AA567" s="3"/>
      <c r="AB567" s="3"/>
      <c r="AC567" s="31">
        <f t="shared" si="106"/>
        <v>0</v>
      </c>
      <c r="AD567" s="31">
        <f t="shared" si="107"/>
        <v>0</v>
      </c>
      <c r="AE567" s="31">
        <f t="shared" si="108"/>
        <v>0</v>
      </c>
      <c r="AF567" s="31">
        <f t="shared" si="109"/>
        <v>0</v>
      </c>
      <c r="AG567" s="31">
        <f t="shared" si="110"/>
        <v>0</v>
      </c>
      <c r="AH567" s="31">
        <f t="shared" si="111"/>
        <v>0</v>
      </c>
      <c r="AI567" s="31">
        <f t="shared" si="112"/>
        <v>0</v>
      </c>
      <c r="AJ567" s="31">
        <f t="shared" si="113"/>
        <v>0</v>
      </c>
      <c r="AK567" s="31">
        <f t="shared" si="114"/>
        <v>0</v>
      </c>
      <c r="AL567" s="31">
        <f t="shared" si="115"/>
        <v>0</v>
      </c>
    </row>
    <row r="568" spans="1:38" ht="18.75" customHeight="1" x14ac:dyDescent="0.25">
      <c r="A568" s="17">
        <v>927</v>
      </c>
      <c r="B568" s="3" t="s">
        <v>704</v>
      </c>
      <c r="C568" s="16">
        <v>1152</v>
      </c>
      <c r="D568" s="16"/>
      <c r="E568" s="3"/>
      <c r="F568" s="3"/>
      <c r="G568" s="3"/>
      <c r="H568" s="32"/>
      <c r="I568" s="33"/>
      <c r="K568" s="3"/>
      <c r="L568" s="3"/>
      <c r="M568" s="18"/>
      <c r="N568" s="18"/>
      <c r="O568" s="18"/>
      <c r="P568" s="111"/>
      <c r="Q568" s="18"/>
      <c r="R568" s="18"/>
      <c r="S568" s="3"/>
      <c r="T568" s="3"/>
      <c r="U568" s="3"/>
      <c r="V568" s="3"/>
      <c r="W568" s="3"/>
      <c r="X568" s="3"/>
      <c r="Y568" s="3"/>
      <c r="Z568" s="3"/>
      <c r="AA568" s="3"/>
      <c r="AB568" s="3"/>
      <c r="AC568" s="31">
        <f t="shared" si="106"/>
        <v>0</v>
      </c>
      <c r="AD568" s="31">
        <f t="shared" si="107"/>
        <v>0</v>
      </c>
      <c r="AE568" s="31">
        <f t="shared" si="108"/>
        <v>0</v>
      </c>
      <c r="AF568" s="31">
        <f t="shared" si="109"/>
        <v>0</v>
      </c>
      <c r="AG568" s="31">
        <f t="shared" si="110"/>
        <v>0</v>
      </c>
      <c r="AH568" s="31">
        <f t="shared" si="111"/>
        <v>0</v>
      </c>
      <c r="AI568" s="31">
        <f t="shared" si="112"/>
        <v>0</v>
      </c>
      <c r="AJ568" s="31">
        <f t="shared" si="113"/>
        <v>0</v>
      </c>
      <c r="AK568" s="31">
        <f t="shared" si="114"/>
        <v>0</v>
      </c>
      <c r="AL568" s="31">
        <f t="shared" si="115"/>
        <v>0</v>
      </c>
    </row>
    <row r="569" spans="1:38" ht="18.75" customHeight="1" x14ac:dyDescent="0.25">
      <c r="A569" s="17">
        <v>919</v>
      </c>
      <c r="B569" s="3" t="s">
        <v>696</v>
      </c>
      <c r="C569" s="16">
        <v>2979</v>
      </c>
      <c r="D569" s="16"/>
      <c r="E569" s="3"/>
      <c r="F569" s="3"/>
      <c r="G569" s="3"/>
      <c r="H569" s="32"/>
      <c r="I569" s="33"/>
      <c r="K569" s="3"/>
      <c r="L569" s="3"/>
      <c r="M569" s="18"/>
      <c r="N569" s="18"/>
      <c r="O569" s="18"/>
      <c r="P569" s="111"/>
      <c r="Q569" s="18"/>
      <c r="R569" s="18"/>
      <c r="S569" s="3"/>
      <c r="T569" s="3"/>
      <c r="U569" s="3"/>
      <c r="V569" s="3"/>
      <c r="W569" s="3"/>
      <c r="X569" s="3"/>
      <c r="Y569" s="3"/>
      <c r="Z569" s="3"/>
      <c r="AA569" s="3"/>
      <c r="AB569" s="3"/>
      <c r="AC569" s="31">
        <f t="shared" si="106"/>
        <v>0</v>
      </c>
      <c r="AD569" s="31">
        <f t="shared" si="107"/>
        <v>0</v>
      </c>
      <c r="AE569" s="31">
        <f t="shared" si="108"/>
        <v>0</v>
      </c>
      <c r="AF569" s="31">
        <f t="shared" si="109"/>
        <v>0</v>
      </c>
      <c r="AG569" s="31">
        <f t="shared" si="110"/>
        <v>0</v>
      </c>
      <c r="AH569" s="31">
        <f t="shared" si="111"/>
        <v>0</v>
      </c>
      <c r="AI569" s="31">
        <f t="shared" si="112"/>
        <v>0</v>
      </c>
      <c r="AJ569" s="31">
        <f t="shared" si="113"/>
        <v>0</v>
      </c>
      <c r="AK569" s="31">
        <f t="shared" si="114"/>
        <v>0</v>
      </c>
      <c r="AL569" s="31">
        <f t="shared" si="115"/>
        <v>0</v>
      </c>
    </row>
    <row r="570" spans="1:38" ht="18.75" customHeight="1" x14ac:dyDescent="0.25">
      <c r="A570" s="13">
        <v>686</v>
      </c>
      <c r="B570" s="5" t="s">
        <v>574</v>
      </c>
      <c r="C570" s="14">
        <v>2604</v>
      </c>
      <c r="D570" s="14"/>
      <c r="E570" s="3"/>
      <c r="F570" s="3"/>
      <c r="G570" s="3"/>
      <c r="H570" s="32"/>
      <c r="I570" s="33"/>
      <c r="K570" s="3"/>
      <c r="L570" s="3"/>
      <c r="M570" s="18"/>
      <c r="N570" s="18"/>
      <c r="O570" s="18"/>
      <c r="P570" s="111"/>
      <c r="Q570" s="18"/>
      <c r="R570" s="18"/>
      <c r="S570" s="3"/>
      <c r="T570" s="3"/>
      <c r="U570" s="3"/>
      <c r="V570" s="3"/>
      <c r="W570" s="3"/>
      <c r="X570" s="3"/>
      <c r="Y570" s="3"/>
      <c r="Z570" s="3"/>
      <c r="AA570" s="3"/>
      <c r="AB570" s="3"/>
      <c r="AC570" s="31">
        <f t="shared" si="106"/>
        <v>0</v>
      </c>
      <c r="AD570" s="31">
        <f t="shared" si="107"/>
        <v>0</v>
      </c>
      <c r="AE570" s="31">
        <f t="shared" si="108"/>
        <v>0</v>
      </c>
      <c r="AF570" s="31">
        <f t="shared" si="109"/>
        <v>0</v>
      </c>
      <c r="AG570" s="31">
        <f t="shared" si="110"/>
        <v>0</v>
      </c>
      <c r="AH570" s="31">
        <f t="shared" si="111"/>
        <v>0</v>
      </c>
      <c r="AI570" s="31">
        <f t="shared" si="112"/>
        <v>0</v>
      </c>
      <c r="AJ570" s="31">
        <f t="shared" si="113"/>
        <v>0</v>
      </c>
      <c r="AK570" s="31">
        <f t="shared" si="114"/>
        <v>0</v>
      </c>
      <c r="AL570" s="31">
        <f t="shared" si="115"/>
        <v>0</v>
      </c>
    </row>
    <row r="571" spans="1:38" ht="18.75" customHeight="1" x14ac:dyDescent="0.25">
      <c r="A571" s="17">
        <v>854</v>
      </c>
      <c r="B571" s="3" t="s">
        <v>636</v>
      </c>
      <c r="C571" s="16">
        <v>5302</v>
      </c>
      <c r="D571" s="16"/>
      <c r="E571" s="3"/>
      <c r="F571" s="3"/>
      <c r="G571" s="3"/>
      <c r="H571" s="32"/>
      <c r="I571" s="33"/>
      <c r="K571" s="3"/>
      <c r="L571" s="3"/>
      <c r="M571" s="18"/>
      <c r="N571" s="18"/>
      <c r="O571" s="18"/>
      <c r="P571" s="111"/>
      <c r="Q571" s="18"/>
      <c r="R571" s="18"/>
      <c r="S571" s="3"/>
      <c r="T571" s="3"/>
      <c r="U571" s="3"/>
      <c r="V571" s="3"/>
      <c r="W571" s="3"/>
      <c r="X571" s="3"/>
      <c r="Y571" s="3"/>
      <c r="Z571" s="3"/>
      <c r="AA571" s="3"/>
      <c r="AB571" s="3"/>
      <c r="AC571" s="31">
        <f t="shared" si="106"/>
        <v>0</v>
      </c>
      <c r="AD571" s="31">
        <f t="shared" si="107"/>
        <v>0</v>
      </c>
      <c r="AE571" s="31">
        <f t="shared" si="108"/>
        <v>0</v>
      </c>
      <c r="AF571" s="31">
        <f t="shared" si="109"/>
        <v>0</v>
      </c>
      <c r="AG571" s="31">
        <f t="shared" si="110"/>
        <v>0</v>
      </c>
      <c r="AH571" s="31">
        <f t="shared" si="111"/>
        <v>0</v>
      </c>
      <c r="AI571" s="31">
        <f t="shared" si="112"/>
        <v>0</v>
      </c>
      <c r="AJ571" s="31">
        <f t="shared" si="113"/>
        <v>0</v>
      </c>
      <c r="AK571" s="31">
        <f t="shared" si="114"/>
        <v>0</v>
      </c>
      <c r="AL571" s="31">
        <f t="shared" si="115"/>
        <v>0</v>
      </c>
    </row>
    <row r="572" spans="1:38" ht="18.75" customHeight="1" x14ac:dyDescent="0.25">
      <c r="A572" s="17">
        <v>979</v>
      </c>
      <c r="B572" s="3" t="s">
        <v>747</v>
      </c>
      <c r="C572" s="16">
        <v>3788</v>
      </c>
      <c r="D572" s="16"/>
      <c r="E572" s="3"/>
      <c r="F572" s="3"/>
      <c r="G572" s="3"/>
      <c r="H572" s="32"/>
      <c r="I572" s="33"/>
      <c r="K572" s="3"/>
      <c r="L572" s="3"/>
      <c r="M572" s="18"/>
      <c r="N572" s="18"/>
      <c r="O572" s="18"/>
      <c r="P572" s="111"/>
      <c r="Q572" s="18"/>
      <c r="R572" s="18"/>
      <c r="S572" s="3"/>
      <c r="T572" s="3"/>
      <c r="U572" s="3"/>
      <c r="V572" s="3"/>
      <c r="W572" s="3"/>
      <c r="X572" s="3"/>
      <c r="Y572" s="3"/>
      <c r="Z572" s="3"/>
      <c r="AA572" s="3"/>
      <c r="AB572" s="3"/>
      <c r="AC572" s="31">
        <f t="shared" si="106"/>
        <v>0</v>
      </c>
      <c r="AD572" s="31">
        <f t="shared" si="107"/>
        <v>0</v>
      </c>
      <c r="AE572" s="31">
        <f t="shared" si="108"/>
        <v>0</v>
      </c>
      <c r="AF572" s="31">
        <f t="shared" si="109"/>
        <v>0</v>
      </c>
      <c r="AG572" s="31">
        <f t="shared" si="110"/>
        <v>0</v>
      </c>
      <c r="AH572" s="31">
        <f t="shared" si="111"/>
        <v>0</v>
      </c>
      <c r="AI572" s="31">
        <f t="shared" si="112"/>
        <v>0</v>
      </c>
      <c r="AJ572" s="31">
        <f t="shared" si="113"/>
        <v>0</v>
      </c>
      <c r="AK572" s="31">
        <f t="shared" si="114"/>
        <v>0</v>
      </c>
      <c r="AL572" s="31">
        <f t="shared" si="115"/>
        <v>0</v>
      </c>
    </row>
    <row r="573" spans="1:38" ht="18.75" customHeight="1" x14ac:dyDescent="0.25">
      <c r="A573" s="13">
        <v>839</v>
      </c>
      <c r="B573" s="5" t="s">
        <v>623</v>
      </c>
      <c r="C573" s="14">
        <v>1600</v>
      </c>
      <c r="D573" s="14"/>
      <c r="E573" s="3"/>
      <c r="F573" s="3"/>
      <c r="G573" s="3"/>
      <c r="H573" s="32"/>
      <c r="I573" s="33"/>
      <c r="K573" s="3"/>
      <c r="L573" s="3"/>
      <c r="M573" s="18"/>
      <c r="N573" s="18"/>
      <c r="O573" s="18"/>
      <c r="P573" s="111"/>
      <c r="Q573" s="18"/>
      <c r="R573" s="18"/>
      <c r="S573" s="3"/>
      <c r="T573" s="3"/>
      <c r="U573" s="3"/>
      <c r="V573" s="3"/>
      <c r="W573" s="3"/>
      <c r="X573" s="3"/>
      <c r="Y573" s="3"/>
      <c r="Z573" s="3"/>
      <c r="AA573" s="3"/>
      <c r="AB573" s="3"/>
      <c r="AC573" s="31">
        <f t="shared" si="106"/>
        <v>0</v>
      </c>
      <c r="AD573" s="31">
        <f t="shared" si="107"/>
        <v>0</v>
      </c>
      <c r="AE573" s="31">
        <f t="shared" si="108"/>
        <v>0</v>
      </c>
      <c r="AF573" s="31">
        <f t="shared" si="109"/>
        <v>0</v>
      </c>
      <c r="AG573" s="31">
        <f t="shared" si="110"/>
        <v>0</v>
      </c>
      <c r="AH573" s="31">
        <f t="shared" si="111"/>
        <v>0</v>
      </c>
      <c r="AI573" s="31">
        <f t="shared" si="112"/>
        <v>0</v>
      </c>
      <c r="AJ573" s="31">
        <f t="shared" si="113"/>
        <v>0</v>
      </c>
      <c r="AK573" s="31">
        <f t="shared" si="114"/>
        <v>0</v>
      </c>
      <c r="AL573" s="31">
        <f t="shared" si="115"/>
        <v>0</v>
      </c>
    </row>
    <row r="574" spans="1:38" ht="18.75" customHeight="1" x14ac:dyDescent="0.25">
      <c r="A574" s="13">
        <v>838</v>
      </c>
      <c r="B574" s="5" t="s">
        <v>622</v>
      </c>
      <c r="C574" s="14">
        <v>7776</v>
      </c>
      <c r="D574" s="14"/>
      <c r="E574" s="3"/>
      <c r="F574" s="3"/>
      <c r="G574" s="3"/>
      <c r="H574" s="32"/>
      <c r="I574" s="33"/>
      <c r="K574" s="3"/>
      <c r="L574" s="3"/>
      <c r="M574" s="18"/>
      <c r="N574" s="18"/>
      <c r="O574" s="18"/>
      <c r="P574" s="111"/>
      <c r="Q574" s="18"/>
      <c r="R574" s="18"/>
      <c r="S574" s="3"/>
      <c r="T574" s="3"/>
      <c r="U574" s="3"/>
      <c r="V574" s="3"/>
      <c r="W574" s="3"/>
      <c r="X574" s="3"/>
      <c r="Y574" s="3"/>
      <c r="Z574" s="3"/>
      <c r="AA574" s="3"/>
      <c r="AB574" s="3"/>
      <c r="AC574" s="31">
        <f t="shared" si="106"/>
        <v>0</v>
      </c>
      <c r="AD574" s="31">
        <f t="shared" si="107"/>
        <v>0</v>
      </c>
      <c r="AE574" s="31">
        <f t="shared" si="108"/>
        <v>0</v>
      </c>
      <c r="AF574" s="31">
        <f t="shared" si="109"/>
        <v>0</v>
      </c>
      <c r="AG574" s="31">
        <f t="shared" si="110"/>
        <v>0</v>
      </c>
      <c r="AH574" s="31">
        <f t="shared" si="111"/>
        <v>0</v>
      </c>
      <c r="AI574" s="31">
        <f t="shared" si="112"/>
        <v>0</v>
      </c>
      <c r="AJ574" s="31">
        <f t="shared" si="113"/>
        <v>0</v>
      </c>
      <c r="AK574" s="31">
        <f t="shared" si="114"/>
        <v>0</v>
      </c>
      <c r="AL574" s="31">
        <f t="shared" si="115"/>
        <v>0</v>
      </c>
    </row>
    <row r="575" spans="1:38" ht="18.75" customHeight="1" x14ac:dyDescent="0.25">
      <c r="A575" s="17">
        <v>983</v>
      </c>
      <c r="B575" s="3" t="s">
        <v>750</v>
      </c>
      <c r="C575" s="16">
        <v>5294</v>
      </c>
      <c r="D575" s="16"/>
      <c r="E575" s="3"/>
      <c r="F575" s="3"/>
      <c r="G575" s="3"/>
      <c r="H575" s="32"/>
      <c r="I575" s="33"/>
      <c r="K575" s="3"/>
      <c r="L575" s="3"/>
      <c r="M575" s="18"/>
      <c r="N575" s="18"/>
      <c r="O575" s="18"/>
      <c r="P575" s="111"/>
      <c r="Q575" s="18"/>
      <c r="R575" s="18"/>
      <c r="S575" s="3"/>
      <c r="T575" s="3"/>
      <c r="U575" s="3"/>
      <c r="V575" s="3"/>
      <c r="W575" s="3"/>
      <c r="X575" s="3"/>
      <c r="Y575" s="3"/>
      <c r="Z575" s="3"/>
      <c r="AA575" s="3"/>
      <c r="AB575" s="3"/>
      <c r="AC575" s="31">
        <f t="shared" si="106"/>
        <v>0</v>
      </c>
      <c r="AD575" s="31">
        <f t="shared" si="107"/>
        <v>0</v>
      </c>
      <c r="AE575" s="31">
        <f t="shared" si="108"/>
        <v>0</v>
      </c>
      <c r="AF575" s="31">
        <f t="shared" si="109"/>
        <v>0</v>
      </c>
      <c r="AG575" s="31">
        <f t="shared" si="110"/>
        <v>0</v>
      </c>
      <c r="AH575" s="31">
        <f t="shared" si="111"/>
        <v>0</v>
      </c>
      <c r="AI575" s="31">
        <f t="shared" si="112"/>
        <v>0</v>
      </c>
      <c r="AJ575" s="31">
        <f t="shared" si="113"/>
        <v>0</v>
      </c>
      <c r="AK575" s="31">
        <f t="shared" si="114"/>
        <v>0</v>
      </c>
      <c r="AL575" s="31">
        <f t="shared" si="115"/>
        <v>0</v>
      </c>
    </row>
    <row r="576" spans="1:38" ht="18.75" customHeight="1" x14ac:dyDescent="0.25">
      <c r="A576" s="17">
        <v>984</v>
      </c>
      <c r="B576" s="3" t="s">
        <v>751</v>
      </c>
      <c r="C576" s="16">
        <v>6240</v>
      </c>
      <c r="D576" s="16"/>
      <c r="E576" s="3"/>
      <c r="F576" s="3"/>
      <c r="G576" s="3"/>
      <c r="H576" s="32"/>
      <c r="I576" s="33"/>
      <c r="K576" s="3"/>
      <c r="L576" s="3"/>
      <c r="M576" s="18"/>
      <c r="N576" s="18"/>
      <c r="O576" s="18"/>
      <c r="P576" s="111"/>
      <c r="Q576" s="18"/>
      <c r="R576" s="18"/>
      <c r="S576" s="3"/>
      <c r="T576" s="3"/>
      <c r="U576" s="3"/>
      <c r="V576" s="3"/>
      <c r="W576" s="3"/>
      <c r="X576" s="3"/>
      <c r="Y576" s="3"/>
      <c r="Z576" s="3"/>
      <c r="AA576" s="3"/>
      <c r="AB576" s="3"/>
      <c r="AC576" s="31">
        <f t="shared" si="106"/>
        <v>0</v>
      </c>
      <c r="AD576" s="31">
        <f t="shared" si="107"/>
        <v>0</v>
      </c>
      <c r="AE576" s="31">
        <f t="shared" si="108"/>
        <v>0</v>
      </c>
      <c r="AF576" s="31">
        <f t="shared" si="109"/>
        <v>0</v>
      </c>
      <c r="AG576" s="31">
        <f t="shared" si="110"/>
        <v>0</v>
      </c>
      <c r="AH576" s="31">
        <f t="shared" si="111"/>
        <v>0</v>
      </c>
      <c r="AI576" s="31">
        <f t="shared" si="112"/>
        <v>0</v>
      </c>
      <c r="AJ576" s="31">
        <f t="shared" si="113"/>
        <v>0</v>
      </c>
      <c r="AK576" s="31">
        <f t="shared" si="114"/>
        <v>0</v>
      </c>
      <c r="AL576" s="31">
        <f t="shared" si="115"/>
        <v>0</v>
      </c>
    </row>
    <row r="577" spans="1:38" ht="18.75" customHeight="1" x14ac:dyDescent="0.25">
      <c r="A577" s="17">
        <v>178</v>
      </c>
      <c r="B577" s="3" t="s">
        <v>404</v>
      </c>
      <c r="C577" s="16">
        <v>9407</v>
      </c>
      <c r="D577" s="16"/>
      <c r="E577" s="3"/>
      <c r="F577" s="3"/>
      <c r="G577" s="3"/>
      <c r="H577" s="32"/>
      <c r="I577" s="33"/>
      <c r="K577" s="3"/>
      <c r="L577" s="3"/>
      <c r="M577" s="18"/>
      <c r="N577" s="18"/>
      <c r="O577" s="18"/>
      <c r="P577" s="111"/>
      <c r="Q577" s="18"/>
      <c r="R577" s="18"/>
      <c r="S577" s="3"/>
      <c r="T577" s="3"/>
      <c r="U577" s="3"/>
      <c r="V577" s="3"/>
      <c r="W577" s="3"/>
      <c r="X577" s="3"/>
      <c r="Y577" s="3"/>
      <c r="Z577" s="3"/>
      <c r="AA577" s="3"/>
      <c r="AB577" s="3"/>
      <c r="AC577" s="31">
        <f t="shared" si="106"/>
        <v>0</v>
      </c>
      <c r="AD577" s="31">
        <f t="shared" si="107"/>
        <v>0</v>
      </c>
      <c r="AE577" s="31">
        <f t="shared" si="108"/>
        <v>0</v>
      </c>
      <c r="AF577" s="31">
        <f t="shared" si="109"/>
        <v>0</v>
      </c>
      <c r="AG577" s="31">
        <f t="shared" si="110"/>
        <v>0</v>
      </c>
      <c r="AH577" s="31">
        <f t="shared" si="111"/>
        <v>0</v>
      </c>
      <c r="AI577" s="31">
        <f t="shared" si="112"/>
        <v>0</v>
      </c>
      <c r="AJ577" s="31">
        <f t="shared" si="113"/>
        <v>0</v>
      </c>
      <c r="AK577" s="31">
        <f t="shared" si="114"/>
        <v>0</v>
      </c>
      <c r="AL577" s="31">
        <f t="shared" si="115"/>
        <v>0</v>
      </c>
    </row>
    <row r="578" spans="1:38" ht="18.75" customHeight="1" x14ac:dyDescent="0.25">
      <c r="A578" s="17">
        <v>922</v>
      </c>
      <c r="B578" s="3" t="s">
        <v>699</v>
      </c>
      <c r="C578" s="16">
        <v>1290</v>
      </c>
      <c r="D578" s="16"/>
      <c r="E578" s="3"/>
      <c r="F578" s="3"/>
      <c r="G578" s="3"/>
      <c r="H578" s="32"/>
      <c r="I578" s="33"/>
      <c r="K578" s="3"/>
      <c r="L578" s="3"/>
      <c r="M578" s="18"/>
      <c r="N578" s="18"/>
      <c r="O578" s="18"/>
      <c r="P578" s="111"/>
      <c r="Q578" s="18"/>
      <c r="R578" s="18"/>
      <c r="S578" s="3"/>
      <c r="T578" s="3"/>
      <c r="U578" s="3"/>
      <c r="V578" s="3"/>
      <c r="W578" s="3"/>
      <c r="X578" s="3"/>
      <c r="Y578" s="3"/>
      <c r="Z578" s="3"/>
      <c r="AA578" s="3"/>
      <c r="AB578" s="3"/>
      <c r="AC578" s="31">
        <f t="shared" si="106"/>
        <v>0</v>
      </c>
      <c r="AD578" s="31">
        <f t="shared" si="107"/>
        <v>0</v>
      </c>
      <c r="AE578" s="31">
        <f t="shared" si="108"/>
        <v>0</v>
      </c>
      <c r="AF578" s="31">
        <f t="shared" si="109"/>
        <v>0</v>
      </c>
      <c r="AG578" s="31">
        <f t="shared" si="110"/>
        <v>0</v>
      </c>
      <c r="AH578" s="31">
        <f t="shared" si="111"/>
        <v>0</v>
      </c>
      <c r="AI578" s="31">
        <f t="shared" si="112"/>
        <v>0</v>
      </c>
      <c r="AJ578" s="31">
        <f t="shared" si="113"/>
        <v>0</v>
      </c>
      <c r="AK578" s="31">
        <f t="shared" si="114"/>
        <v>0</v>
      </c>
      <c r="AL578" s="31">
        <f t="shared" si="115"/>
        <v>0</v>
      </c>
    </row>
    <row r="579" spans="1:38" ht="18.75" customHeight="1" x14ac:dyDescent="0.25">
      <c r="A579" s="13">
        <v>393</v>
      </c>
      <c r="B579" s="5" t="s">
        <v>502</v>
      </c>
      <c r="C579" s="14">
        <v>458</v>
      </c>
      <c r="D579" s="14"/>
      <c r="E579" s="2"/>
      <c r="F579" s="2"/>
      <c r="G579" s="2"/>
      <c r="H579" s="35"/>
      <c r="I579" s="36"/>
      <c r="J579" s="37"/>
      <c r="K579" s="2"/>
      <c r="L579" s="2"/>
      <c r="M579" s="38"/>
      <c r="N579" s="38"/>
      <c r="O579" s="38"/>
      <c r="P579" s="39"/>
      <c r="Q579" s="38"/>
      <c r="R579" s="38"/>
      <c r="S579" s="2"/>
      <c r="T579" s="2"/>
      <c r="U579" s="2"/>
      <c r="V579" s="2"/>
      <c r="W579" s="2"/>
      <c r="X579" s="2"/>
      <c r="Y579" s="2"/>
      <c r="Z579" s="2"/>
      <c r="AA579" s="2"/>
      <c r="AB579" s="2"/>
      <c r="AC579" s="31">
        <f t="shared" si="106"/>
        <v>0</v>
      </c>
      <c r="AD579" s="31">
        <f t="shared" si="107"/>
        <v>0</v>
      </c>
      <c r="AE579" s="31">
        <f t="shared" si="108"/>
        <v>0</v>
      </c>
      <c r="AF579" s="31">
        <f t="shared" si="109"/>
        <v>0</v>
      </c>
      <c r="AG579" s="31">
        <f t="shared" si="110"/>
        <v>0</v>
      </c>
      <c r="AH579" s="31">
        <f t="shared" si="111"/>
        <v>0</v>
      </c>
      <c r="AI579" s="31">
        <f t="shared" si="112"/>
        <v>0</v>
      </c>
      <c r="AJ579" s="31">
        <f t="shared" si="113"/>
        <v>0</v>
      </c>
      <c r="AK579" s="31">
        <f t="shared" si="114"/>
        <v>0</v>
      </c>
      <c r="AL579" s="31">
        <f t="shared" si="115"/>
        <v>0</v>
      </c>
    </row>
    <row r="580" spans="1:38" ht="18.75" customHeight="1" x14ac:dyDescent="0.25">
      <c r="A580" s="17">
        <v>1042</v>
      </c>
      <c r="B580" s="3" t="s">
        <v>805</v>
      </c>
      <c r="C580" s="16">
        <v>1092</v>
      </c>
      <c r="D580" s="16"/>
      <c r="E580" s="3"/>
      <c r="F580" s="3"/>
      <c r="G580" s="3"/>
      <c r="H580" s="32"/>
      <c r="I580" s="33"/>
      <c r="K580" s="3"/>
      <c r="L580" s="3"/>
      <c r="M580" s="18"/>
      <c r="N580" s="18"/>
      <c r="O580" s="18"/>
      <c r="P580" s="111"/>
      <c r="Q580" s="18"/>
      <c r="R580" s="18"/>
      <c r="S580" s="3"/>
      <c r="T580" s="3"/>
      <c r="U580" s="3"/>
      <c r="V580" s="3"/>
      <c r="W580" s="3"/>
      <c r="X580" s="3"/>
      <c r="Y580" s="3"/>
      <c r="Z580" s="3"/>
      <c r="AA580" s="3"/>
      <c r="AB580" s="3"/>
      <c r="AC580" s="31">
        <f t="shared" si="106"/>
        <v>0</v>
      </c>
      <c r="AD580" s="31">
        <f t="shared" si="107"/>
        <v>0</v>
      </c>
      <c r="AE580" s="31">
        <f t="shared" si="108"/>
        <v>0</v>
      </c>
      <c r="AF580" s="31">
        <f t="shared" si="109"/>
        <v>0</v>
      </c>
      <c r="AG580" s="31">
        <f t="shared" si="110"/>
        <v>0</v>
      </c>
      <c r="AH580" s="31">
        <f t="shared" si="111"/>
        <v>0</v>
      </c>
      <c r="AI580" s="31">
        <f t="shared" si="112"/>
        <v>0</v>
      </c>
      <c r="AJ580" s="31">
        <f t="shared" si="113"/>
        <v>0</v>
      </c>
      <c r="AK580" s="31">
        <f t="shared" si="114"/>
        <v>0</v>
      </c>
      <c r="AL580" s="31">
        <f t="shared" si="115"/>
        <v>0</v>
      </c>
    </row>
    <row r="581" spans="1:38" ht="18.75" customHeight="1" x14ac:dyDescent="0.25">
      <c r="A581" s="17">
        <v>1043</v>
      </c>
      <c r="B581" s="3" t="s">
        <v>806</v>
      </c>
      <c r="C581" s="16">
        <v>1092</v>
      </c>
      <c r="D581" s="16"/>
      <c r="E581" s="3"/>
      <c r="F581" s="3"/>
      <c r="G581" s="3"/>
      <c r="H581" s="32"/>
      <c r="I581" s="33"/>
      <c r="K581" s="3"/>
      <c r="L581" s="3"/>
      <c r="M581" s="18"/>
      <c r="N581" s="18"/>
      <c r="O581" s="18"/>
      <c r="P581" s="111"/>
      <c r="Q581" s="18"/>
      <c r="R581" s="18"/>
      <c r="S581" s="3"/>
      <c r="T581" s="3"/>
      <c r="U581" s="3"/>
      <c r="V581" s="3"/>
      <c r="W581" s="3"/>
      <c r="X581" s="3"/>
      <c r="Y581" s="3"/>
      <c r="Z581" s="3"/>
      <c r="AA581" s="3"/>
      <c r="AB581" s="3"/>
      <c r="AC581" s="31">
        <f t="shared" si="106"/>
        <v>0</v>
      </c>
      <c r="AD581" s="31">
        <f t="shared" si="107"/>
        <v>0</v>
      </c>
      <c r="AE581" s="31">
        <f t="shared" si="108"/>
        <v>0</v>
      </c>
      <c r="AF581" s="31">
        <f t="shared" si="109"/>
        <v>0</v>
      </c>
      <c r="AG581" s="31">
        <f t="shared" si="110"/>
        <v>0</v>
      </c>
      <c r="AH581" s="31">
        <f t="shared" si="111"/>
        <v>0</v>
      </c>
      <c r="AI581" s="31">
        <f t="shared" si="112"/>
        <v>0</v>
      </c>
      <c r="AJ581" s="31">
        <f t="shared" si="113"/>
        <v>0</v>
      </c>
      <c r="AK581" s="31">
        <f t="shared" si="114"/>
        <v>0</v>
      </c>
      <c r="AL581" s="31">
        <f t="shared" si="115"/>
        <v>0</v>
      </c>
    </row>
    <row r="582" spans="1:38" ht="18.75" customHeight="1" x14ac:dyDescent="0.25">
      <c r="A582" s="13">
        <v>552</v>
      </c>
      <c r="B582" s="5" t="s">
        <v>532</v>
      </c>
      <c r="C582" s="14">
        <v>2165</v>
      </c>
      <c r="D582" s="14"/>
      <c r="E582" s="2"/>
      <c r="F582" s="2"/>
      <c r="G582" s="2"/>
      <c r="H582" s="35"/>
      <c r="I582" s="36"/>
      <c r="J582" s="37"/>
      <c r="K582" s="2"/>
      <c r="L582" s="2"/>
      <c r="M582" s="38"/>
      <c r="N582" s="38"/>
      <c r="O582" s="38"/>
      <c r="P582" s="39"/>
      <c r="Q582" s="38"/>
      <c r="R582" s="38"/>
      <c r="S582" s="2"/>
      <c r="T582" s="2"/>
      <c r="U582" s="2"/>
      <c r="V582" s="2"/>
      <c r="W582" s="2"/>
      <c r="X582" s="2"/>
      <c r="Y582" s="2"/>
      <c r="Z582" s="2"/>
      <c r="AA582" s="2"/>
      <c r="AB582" s="2"/>
      <c r="AC582" s="31">
        <f t="shared" si="106"/>
        <v>0</v>
      </c>
      <c r="AD582" s="31">
        <f t="shared" si="107"/>
        <v>0</v>
      </c>
      <c r="AE582" s="31">
        <f t="shared" si="108"/>
        <v>0</v>
      </c>
      <c r="AF582" s="31">
        <f t="shared" si="109"/>
        <v>0</v>
      </c>
      <c r="AG582" s="31">
        <f t="shared" si="110"/>
        <v>0</v>
      </c>
      <c r="AH582" s="31">
        <f t="shared" si="111"/>
        <v>0</v>
      </c>
      <c r="AI582" s="31">
        <f t="shared" si="112"/>
        <v>0</v>
      </c>
      <c r="AJ582" s="31">
        <f t="shared" si="113"/>
        <v>0</v>
      </c>
      <c r="AK582" s="31">
        <f t="shared" si="114"/>
        <v>0</v>
      </c>
      <c r="AL582" s="31">
        <f t="shared" si="115"/>
        <v>0</v>
      </c>
    </row>
    <row r="583" spans="1:38" ht="18.75" customHeight="1" x14ac:dyDescent="0.25">
      <c r="A583" s="13">
        <v>553</v>
      </c>
      <c r="B583" s="5" t="s">
        <v>532</v>
      </c>
      <c r="C583" s="14">
        <v>2165</v>
      </c>
      <c r="D583" s="14"/>
      <c r="E583" s="2"/>
      <c r="F583" s="2"/>
      <c r="G583" s="2"/>
      <c r="H583" s="35"/>
      <c r="I583" s="36"/>
      <c r="J583" s="37"/>
      <c r="K583" s="2"/>
      <c r="L583" s="2"/>
      <c r="M583" s="38"/>
      <c r="N583" s="38"/>
      <c r="O583" s="38"/>
      <c r="P583" s="39"/>
      <c r="Q583" s="38"/>
      <c r="R583" s="38"/>
      <c r="S583" s="2"/>
      <c r="T583" s="2"/>
      <c r="U583" s="2"/>
      <c r="V583" s="2"/>
      <c r="W583" s="2"/>
      <c r="X583" s="2"/>
      <c r="Y583" s="2"/>
      <c r="Z583" s="2"/>
      <c r="AA583" s="2"/>
      <c r="AB583" s="2"/>
      <c r="AC583" s="31">
        <f t="shared" si="106"/>
        <v>0</v>
      </c>
      <c r="AD583" s="31">
        <f t="shared" si="107"/>
        <v>0</v>
      </c>
      <c r="AE583" s="31">
        <f t="shared" si="108"/>
        <v>0</v>
      </c>
      <c r="AF583" s="31">
        <f t="shared" si="109"/>
        <v>0</v>
      </c>
      <c r="AG583" s="31">
        <f t="shared" si="110"/>
        <v>0</v>
      </c>
      <c r="AH583" s="31">
        <f t="shared" si="111"/>
        <v>0</v>
      </c>
      <c r="AI583" s="31">
        <f t="shared" si="112"/>
        <v>0</v>
      </c>
      <c r="AJ583" s="31">
        <f t="shared" si="113"/>
        <v>0</v>
      </c>
      <c r="AK583" s="31">
        <f t="shared" si="114"/>
        <v>0</v>
      </c>
      <c r="AL583" s="31">
        <f t="shared" si="115"/>
        <v>0</v>
      </c>
    </row>
    <row r="584" spans="1:38" ht="18.75" customHeight="1" x14ac:dyDescent="0.25">
      <c r="A584" s="17">
        <v>901</v>
      </c>
      <c r="B584" s="3" t="s">
        <v>678</v>
      </c>
      <c r="C584" s="16">
        <v>1920</v>
      </c>
      <c r="D584" s="16"/>
      <c r="E584" s="3"/>
      <c r="F584" s="3"/>
      <c r="G584" s="3"/>
      <c r="H584" s="32"/>
      <c r="I584" s="33"/>
      <c r="K584" s="3"/>
      <c r="L584" s="3"/>
      <c r="M584" s="18"/>
      <c r="N584" s="18"/>
      <c r="O584" s="18"/>
      <c r="P584" s="111"/>
      <c r="Q584" s="18"/>
      <c r="R584" s="18"/>
      <c r="S584" s="3"/>
      <c r="T584" s="3"/>
      <c r="U584" s="3"/>
      <c r="V584" s="3"/>
      <c r="W584" s="3"/>
      <c r="X584" s="3"/>
      <c r="Y584" s="3"/>
      <c r="Z584" s="3"/>
      <c r="AA584" s="3"/>
      <c r="AB584" s="3"/>
      <c r="AC584" s="31">
        <f t="shared" si="106"/>
        <v>0</v>
      </c>
      <c r="AD584" s="31">
        <f t="shared" si="107"/>
        <v>0</v>
      </c>
      <c r="AE584" s="31">
        <f t="shared" si="108"/>
        <v>0</v>
      </c>
      <c r="AF584" s="31">
        <f t="shared" si="109"/>
        <v>0</v>
      </c>
      <c r="AG584" s="31">
        <f t="shared" si="110"/>
        <v>0</v>
      </c>
      <c r="AH584" s="31">
        <f t="shared" si="111"/>
        <v>0</v>
      </c>
      <c r="AI584" s="31">
        <f t="shared" si="112"/>
        <v>0</v>
      </c>
      <c r="AJ584" s="31">
        <f t="shared" si="113"/>
        <v>0</v>
      </c>
      <c r="AK584" s="31">
        <f t="shared" si="114"/>
        <v>0</v>
      </c>
      <c r="AL584" s="31">
        <f t="shared" si="115"/>
        <v>0</v>
      </c>
    </row>
    <row r="585" spans="1:38" ht="18.75" customHeight="1" x14ac:dyDescent="0.25">
      <c r="A585" s="17">
        <v>906</v>
      </c>
      <c r="B585" s="3" t="s">
        <v>683</v>
      </c>
      <c r="C585" s="16">
        <v>1558</v>
      </c>
      <c r="D585" s="16"/>
      <c r="E585" s="3"/>
      <c r="F585" s="3"/>
      <c r="G585" s="3"/>
      <c r="H585" s="32"/>
      <c r="I585" s="33"/>
      <c r="K585" s="3"/>
      <c r="L585" s="3"/>
      <c r="M585" s="18"/>
      <c r="N585" s="18"/>
      <c r="O585" s="18"/>
      <c r="P585" s="111"/>
      <c r="Q585" s="18"/>
      <c r="R585" s="18"/>
      <c r="S585" s="3"/>
      <c r="T585" s="3"/>
      <c r="U585" s="3"/>
      <c r="V585" s="3"/>
      <c r="W585" s="3"/>
      <c r="X585" s="3"/>
      <c r="Y585" s="3"/>
      <c r="Z585" s="3"/>
      <c r="AA585" s="3"/>
      <c r="AB585" s="3"/>
      <c r="AC585" s="31">
        <f t="shared" si="106"/>
        <v>0</v>
      </c>
      <c r="AD585" s="31">
        <f t="shared" si="107"/>
        <v>0</v>
      </c>
      <c r="AE585" s="31">
        <f t="shared" si="108"/>
        <v>0</v>
      </c>
      <c r="AF585" s="31">
        <f t="shared" si="109"/>
        <v>0</v>
      </c>
      <c r="AG585" s="31">
        <f t="shared" si="110"/>
        <v>0</v>
      </c>
      <c r="AH585" s="31">
        <f t="shared" si="111"/>
        <v>0</v>
      </c>
      <c r="AI585" s="31">
        <f t="shared" si="112"/>
        <v>0</v>
      </c>
      <c r="AJ585" s="31">
        <f t="shared" si="113"/>
        <v>0</v>
      </c>
      <c r="AK585" s="31">
        <f t="shared" si="114"/>
        <v>0</v>
      </c>
      <c r="AL585" s="31">
        <f t="shared" si="115"/>
        <v>0</v>
      </c>
    </row>
    <row r="586" spans="1:38" ht="18.75" customHeight="1" x14ac:dyDescent="0.25">
      <c r="A586" s="17">
        <v>913</v>
      </c>
      <c r="B586" s="3" t="s">
        <v>690</v>
      </c>
      <c r="C586" s="16">
        <v>1496</v>
      </c>
      <c r="D586" s="16"/>
      <c r="E586" s="3"/>
      <c r="F586" s="3"/>
      <c r="G586" s="3"/>
      <c r="H586" s="32"/>
      <c r="I586" s="33"/>
      <c r="K586" s="3"/>
      <c r="L586" s="3"/>
      <c r="M586" s="18"/>
      <c r="N586" s="18"/>
      <c r="O586" s="18"/>
      <c r="P586" s="111"/>
      <c r="Q586" s="18"/>
      <c r="R586" s="18"/>
      <c r="S586" s="3"/>
      <c r="T586" s="3"/>
      <c r="U586" s="3"/>
      <c r="V586" s="3"/>
      <c r="W586" s="3"/>
      <c r="X586" s="3"/>
      <c r="Y586" s="3"/>
      <c r="Z586" s="3"/>
      <c r="AA586" s="3"/>
      <c r="AB586" s="3"/>
      <c r="AC586" s="31">
        <f t="shared" si="106"/>
        <v>0</v>
      </c>
      <c r="AD586" s="31">
        <f t="shared" si="107"/>
        <v>0</v>
      </c>
      <c r="AE586" s="31">
        <f t="shared" si="108"/>
        <v>0</v>
      </c>
      <c r="AF586" s="31">
        <f t="shared" si="109"/>
        <v>0</v>
      </c>
      <c r="AG586" s="31">
        <f t="shared" si="110"/>
        <v>0</v>
      </c>
      <c r="AH586" s="31">
        <f t="shared" si="111"/>
        <v>0</v>
      </c>
      <c r="AI586" s="31">
        <f t="shared" si="112"/>
        <v>0</v>
      </c>
      <c r="AJ586" s="31">
        <f t="shared" si="113"/>
        <v>0</v>
      </c>
      <c r="AK586" s="31">
        <f t="shared" si="114"/>
        <v>0</v>
      </c>
      <c r="AL586" s="31">
        <f t="shared" si="115"/>
        <v>0</v>
      </c>
    </row>
    <row r="587" spans="1:38" ht="18.75" customHeight="1" x14ac:dyDescent="0.25">
      <c r="A587" s="17">
        <v>916</v>
      </c>
      <c r="B587" s="3" t="s">
        <v>693</v>
      </c>
      <c r="C587" s="16">
        <v>1872</v>
      </c>
      <c r="D587" s="16"/>
      <c r="E587" s="3"/>
      <c r="F587" s="3"/>
      <c r="G587" s="3"/>
      <c r="H587" s="32"/>
      <c r="I587" s="33"/>
      <c r="K587" s="3"/>
      <c r="L587" s="3"/>
      <c r="M587" s="18"/>
      <c r="N587" s="18"/>
      <c r="O587" s="18"/>
      <c r="P587" s="111"/>
      <c r="Q587" s="18"/>
      <c r="R587" s="18"/>
      <c r="S587" s="3"/>
      <c r="T587" s="3"/>
      <c r="U587" s="3"/>
      <c r="V587" s="3"/>
      <c r="W587" s="3"/>
      <c r="X587" s="3"/>
      <c r="Y587" s="3"/>
      <c r="Z587" s="3"/>
      <c r="AA587" s="3"/>
      <c r="AB587" s="3"/>
      <c r="AC587" s="31">
        <f t="shared" si="106"/>
        <v>0</v>
      </c>
      <c r="AD587" s="31">
        <f t="shared" si="107"/>
        <v>0</v>
      </c>
      <c r="AE587" s="31">
        <f t="shared" si="108"/>
        <v>0</v>
      </c>
      <c r="AF587" s="31">
        <f t="shared" si="109"/>
        <v>0</v>
      </c>
      <c r="AG587" s="31">
        <f t="shared" si="110"/>
        <v>0</v>
      </c>
      <c r="AH587" s="31">
        <f t="shared" si="111"/>
        <v>0</v>
      </c>
      <c r="AI587" s="31">
        <f t="shared" si="112"/>
        <v>0</v>
      </c>
      <c r="AJ587" s="31">
        <f t="shared" si="113"/>
        <v>0</v>
      </c>
      <c r="AK587" s="31">
        <f t="shared" si="114"/>
        <v>0</v>
      </c>
      <c r="AL587" s="31">
        <f t="shared" si="115"/>
        <v>0</v>
      </c>
    </row>
    <row r="588" spans="1:38" ht="18.75" customHeight="1" x14ac:dyDescent="0.25">
      <c r="A588" s="17">
        <v>902</v>
      </c>
      <c r="B588" s="3" t="s">
        <v>679</v>
      </c>
      <c r="C588" s="16">
        <v>1939</v>
      </c>
      <c r="D588" s="16"/>
      <c r="E588" s="3"/>
      <c r="F588" s="3"/>
      <c r="G588" s="3"/>
      <c r="H588" s="32"/>
      <c r="I588" s="33"/>
      <c r="K588" s="3"/>
      <c r="L588" s="3"/>
      <c r="M588" s="18"/>
      <c r="N588" s="18"/>
      <c r="O588" s="18"/>
      <c r="P588" s="111"/>
      <c r="Q588" s="18"/>
      <c r="R588" s="18"/>
      <c r="S588" s="3"/>
      <c r="T588" s="3"/>
      <c r="U588" s="3"/>
      <c r="V588" s="3"/>
      <c r="W588" s="3"/>
      <c r="X588" s="3"/>
      <c r="Y588" s="3"/>
      <c r="Z588" s="3"/>
      <c r="AA588" s="3"/>
      <c r="AB588" s="3"/>
      <c r="AC588" s="31">
        <f t="shared" si="106"/>
        <v>0</v>
      </c>
      <c r="AD588" s="31">
        <f t="shared" si="107"/>
        <v>0</v>
      </c>
      <c r="AE588" s="31">
        <f t="shared" si="108"/>
        <v>0</v>
      </c>
      <c r="AF588" s="31">
        <f t="shared" si="109"/>
        <v>0</v>
      </c>
      <c r="AG588" s="31">
        <f t="shared" si="110"/>
        <v>0</v>
      </c>
      <c r="AH588" s="31">
        <f t="shared" si="111"/>
        <v>0</v>
      </c>
      <c r="AI588" s="31">
        <f t="shared" si="112"/>
        <v>0</v>
      </c>
      <c r="AJ588" s="31">
        <f t="shared" si="113"/>
        <v>0</v>
      </c>
      <c r="AK588" s="31">
        <f t="shared" si="114"/>
        <v>0</v>
      </c>
      <c r="AL588" s="31">
        <f t="shared" si="115"/>
        <v>0</v>
      </c>
    </row>
    <row r="589" spans="1:38" ht="18.75" customHeight="1" x14ac:dyDescent="0.25">
      <c r="A589" s="17">
        <v>907</v>
      </c>
      <c r="B589" s="3" t="s">
        <v>684</v>
      </c>
      <c r="C589" s="16">
        <v>960</v>
      </c>
      <c r="D589" s="16"/>
      <c r="E589" s="3"/>
      <c r="F589" s="3"/>
      <c r="G589" s="3"/>
      <c r="H589" s="32"/>
      <c r="I589" s="33"/>
      <c r="K589" s="3"/>
      <c r="L589" s="3"/>
      <c r="M589" s="18"/>
      <c r="N589" s="18"/>
      <c r="O589" s="18"/>
      <c r="P589" s="111"/>
      <c r="Q589" s="18"/>
      <c r="R589" s="18"/>
      <c r="S589" s="3"/>
      <c r="T589" s="3"/>
      <c r="U589" s="3"/>
      <c r="V589" s="3"/>
      <c r="W589" s="3"/>
      <c r="X589" s="3"/>
      <c r="Y589" s="3"/>
      <c r="Z589" s="3"/>
      <c r="AA589" s="3"/>
      <c r="AB589" s="3"/>
      <c r="AC589" s="31">
        <f t="shared" si="106"/>
        <v>0</v>
      </c>
      <c r="AD589" s="31">
        <f t="shared" si="107"/>
        <v>0</v>
      </c>
      <c r="AE589" s="31">
        <f t="shared" si="108"/>
        <v>0</v>
      </c>
      <c r="AF589" s="31">
        <f t="shared" si="109"/>
        <v>0</v>
      </c>
      <c r="AG589" s="31">
        <f t="shared" si="110"/>
        <v>0</v>
      </c>
      <c r="AH589" s="31">
        <f t="shared" si="111"/>
        <v>0</v>
      </c>
      <c r="AI589" s="31">
        <f t="shared" si="112"/>
        <v>0</v>
      </c>
      <c r="AJ589" s="31">
        <f t="shared" si="113"/>
        <v>0</v>
      </c>
      <c r="AK589" s="31">
        <f t="shared" si="114"/>
        <v>0</v>
      </c>
      <c r="AL589" s="31">
        <f t="shared" si="115"/>
        <v>0</v>
      </c>
    </row>
    <row r="590" spans="1:38" ht="18.75" customHeight="1" x14ac:dyDescent="0.25">
      <c r="A590" s="17">
        <v>914</v>
      </c>
      <c r="B590" s="3" t="s">
        <v>691</v>
      </c>
      <c r="C590" s="16">
        <v>2304</v>
      </c>
      <c r="D590" s="16"/>
      <c r="E590" s="3"/>
      <c r="F590" s="3"/>
      <c r="G590" s="3"/>
      <c r="H590" s="32"/>
      <c r="I590" s="33"/>
      <c r="K590" s="3"/>
      <c r="L590" s="3"/>
      <c r="M590" s="18"/>
      <c r="N590" s="18"/>
      <c r="O590" s="18"/>
      <c r="P590" s="111"/>
      <c r="Q590" s="18"/>
      <c r="R590" s="18"/>
      <c r="S590" s="3"/>
      <c r="T590" s="3"/>
      <c r="U590" s="3"/>
      <c r="V590" s="3"/>
      <c r="W590" s="3"/>
      <c r="X590" s="3"/>
      <c r="Y590" s="3"/>
      <c r="Z590" s="3"/>
      <c r="AA590" s="3"/>
      <c r="AB590" s="3"/>
      <c r="AC590" s="31">
        <f t="shared" si="106"/>
        <v>0</v>
      </c>
      <c r="AD590" s="31">
        <f t="shared" si="107"/>
        <v>0</v>
      </c>
      <c r="AE590" s="31">
        <f t="shared" si="108"/>
        <v>0</v>
      </c>
      <c r="AF590" s="31">
        <f t="shared" si="109"/>
        <v>0</v>
      </c>
      <c r="AG590" s="31">
        <f t="shared" si="110"/>
        <v>0</v>
      </c>
      <c r="AH590" s="31">
        <f t="shared" si="111"/>
        <v>0</v>
      </c>
      <c r="AI590" s="31">
        <f t="shared" si="112"/>
        <v>0</v>
      </c>
      <c r="AJ590" s="31">
        <f t="shared" si="113"/>
        <v>0</v>
      </c>
      <c r="AK590" s="31">
        <f t="shared" si="114"/>
        <v>0</v>
      </c>
      <c r="AL590" s="31">
        <f t="shared" si="115"/>
        <v>0</v>
      </c>
    </row>
    <row r="591" spans="1:38" ht="18.75" customHeight="1" x14ac:dyDescent="0.25">
      <c r="A591" s="17">
        <v>917</v>
      </c>
      <c r="B591" s="3" t="s">
        <v>694</v>
      </c>
      <c r="C591" s="16">
        <v>1536</v>
      </c>
      <c r="D591" s="16"/>
      <c r="E591" s="3"/>
      <c r="F591" s="3"/>
      <c r="G591" s="3"/>
      <c r="H591" s="32"/>
      <c r="I591" s="33"/>
      <c r="K591" s="3"/>
      <c r="L591" s="3"/>
      <c r="M591" s="18"/>
      <c r="N591" s="18"/>
      <c r="O591" s="18"/>
      <c r="P591" s="111"/>
      <c r="Q591" s="18"/>
      <c r="R591" s="18"/>
      <c r="S591" s="3"/>
      <c r="T591" s="3"/>
      <c r="U591" s="3"/>
      <c r="V591" s="3"/>
      <c r="W591" s="3"/>
      <c r="X591" s="3"/>
      <c r="Y591" s="3"/>
      <c r="Z591" s="3"/>
      <c r="AA591" s="3"/>
      <c r="AB591" s="3"/>
      <c r="AC591" s="31">
        <f t="shared" si="106"/>
        <v>0</v>
      </c>
      <c r="AD591" s="31">
        <f t="shared" si="107"/>
        <v>0</v>
      </c>
      <c r="AE591" s="31">
        <f t="shared" si="108"/>
        <v>0</v>
      </c>
      <c r="AF591" s="31">
        <f t="shared" si="109"/>
        <v>0</v>
      </c>
      <c r="AG591" s="31">
        <f t="shared" si="110"/>
        <v>0</v>
      </c>
      <c r="AH591" s="31">
        <f t="shared" si="111"/>
        <v>0</v>
      </c>
      <c r="AI591" s="31">
        <f t="shared" si="112"/>
        <v>0</v>
      </c>
      <c r="AJ591" s="31">
        <f t="shared" si="113"/>
        <v>0</v>
      </c>
      <c r="AK591" s="31">
        <f t="shared" si="114"/>
        <v>0</v>
      </c>
      <c r="AL591" s="31">
        <f t="shared" si="115"/>
        <v>0</v>
      </c>
    </row>
    <row r="592" spans="1:38" ht="18.75" customHeight="1" x14ac:dyDescent="0.25">
      <c r="A592" s="17">
        <v>903</v>
      </c>
      <c r="B592" s="3" t="s">
        <v>680</v>
      </c>
      <c r="C592" s="16">
        <v>2304</v>
      </c>
      <c r="D592" s="16"/>
      <c r="E592" s="3"/>
      <c r="F592" s="3"/>
      <c r="G592" s="3"/>
      <c r="H592" s="32"/>
      <c r="I592" s="33"/>
      <c r="K592" s="3"/>
      <c r="L592" s="3"/>
      <c r="M592" s="18"/>
      <c r="N592" s="18"/>
      <c r="O592" s="18"/>
      <c r="P592" s="111"/>
      <c r="Q592" s="18"/>
      <c r="R592" s="18"/>
      <c r="S592" s="3"/>
      <c r="T592" s="3"/>
      <c r="U592" s="3"/>
      <c r="V592" s="3"/>
      <c r="W592" s="3"/>
      <c r="X592" s="3"/>
      <c r="Y592" s="3"/>
      <c r="Z592" s="3"/>
      <c r="AA592" s="3"/>
      <c r="AB592" s="3"/>
      <c r="AC592" s="31">
        <f t="shared" si="106"/>
        <v>0</v>
      </c>
      <c r="AD592" s="31">
        <f t="shared" si="107"/>
        <v>0</v>
      </c>
      <c r="AE592" s="31">
        <f t="shared" si="108"/>
        <v>0</v>
      </c>
      <c r="AF592" s="31">
        <f t="shared" si="109"/>
        <v>0</v>
      </c>
      <c r="AG592" s="31">
        <f t="shared" si="110"/>
        <v>0</v>
      </c>
      <c r="AH592" s="31">
        <f t="shared" si="111"/>
        <v>0</v>
      </c>
      <c r="AI592" s="31">
        <f t="shared" si="112"/>
        <v>0</v>
      </c>
      <c r="AJ592" s="31">
        <f t="shared" si="113"/>
        <v>0</v>
      </c>
      <c r="AK592" s="31">
        <f t="shared" si="114"/>
        <v>0</v>
      </c>
      <c r="AL592" s="31">
        <f t="shared" si="115"/>
        <v>0</v>
      </c>
    </row>
    <row r="593" spans="1:38" ht="18.75" customHeight="1" x14ac:dyDescent="0.25">
      <c r="A593" s="17">
        <v>908</v>
      </c>
      <c r="B593" s="3" t="s">
        <v>685</v>
      </c>
      <c r="C593" s="16">
        <v>2517</v>
      </c>
      <c r="D593" s="16"/>
      <c r="E593" s="3"/>
      <c r="F593" s="3"/>
      <c r="G593" s="3"/>
      <c r="H593" s="32"/>
      <c r="I593" s="33"/>
      <c r="K593" s="3"/>
      <c r="L593" s="3"/>
      <c r="M593" s="18"/>
      <c r="N593" s="18"/>
      <c r="O593" s="18"/>
      <c r="P593" s="111"/>
      <c r="Q593" s="18"/>
      <c r="R593" s="18"/>
      <c r="S593" s="3"/>
      <c r="T593" s="3"/>
      <c r="U593" s="3"/>
      <c r="V593" s="3"/>
      <c r="W593" s="3"/>
      <c r="X593" s="3"/>
      <c r="Y593" s="3"/>
      <c r="Z593" s="3"/>
      <c r="AA593" s="3"/>
      <c r="AB593" s="3"/>
      <c r="AC593" s="31">
        <f t="shared" si="106"/>
        <v>0</v>
      </c>
      <c r="AD593" s="31">
        <f t="shared" si="107"/>
        <v>0</v>
      </c>
      <c r="AE593" s="31">
        <f t="shared" si="108"/>
        <v>0</v>
      </c>
      <c r="AF593" s="31">
        <f t="shared" si="109"/>
        <v>0</v>
      </c>
      <c r="AG593" s="31">
        <f t="shared" si="110"/>
        <v>0</v>
      </c>
      <c r="AH593" s="31">
        <f t="shared" si="111"/>
        <v>0</v>
      </c>
      <c r="AI593" s="31">
        <f t="shared" si="112"/>
        <v>0</v>
      </c>
      <c r="AJ593" s="31">
        <f t="shared" si="113"/>
        <v>0</v>
      </c>
      <c r="AK593" s="31">
        <f t="shared" si="114"/>
        <v>0</v>
      </c>
      <c r="AL593" s="31">
        <f t="shared" si="115"/>
        <v>0</v>
      </c>
    </row>
    <row r="594" spans="1:38" ht="18.75" customHeight="1" x14ac:dyDescent="0.25">
      <c r="A594" s="17">
        <v>918</v>
      </c>
      <c r="B594" s="3" t="s">
        <v>695</v>
      </c>
      <c r="C594" s="16">
        <v>2304</v>
      </c>
      <c r="D594" s="16"/>
      <c r="E594" s="3"/>
      <c r="F594" s="3"/>
      <c r="G594" s="3"/>
      <c r="H594" s="32"/>
      <c r="I594" s="33"/>
      <c r="K594" s="3"/>
      <c r="L594" s="3"/>
      <c r="M594" s="18"/>
      <c r="N594" s="18"/>
      <c r="O594" s="18"/>
      <c r="P594" s="111"/>
      <c r="Q594" s="18"/>
      <c r="R594" s="18"/>
      <c r="S594" s="3"/>
      <c r="T594" s="3"/>
      <c r="U594" s="3"/>
      <c r="V594" s="3"/>
      <c r="W594" s="3"/>
      <c r="X594" s="3"/>
      <c r="Y594" s="3"/>
      <c r="Z594" s="3"/>
      <c r="AA594" s="3"/>
      <c r="AB594" s="3"/>
      <c r="AC594" s="31">
        <f t="shared" si="106"/>
        <v>0</v>
      </c>
      <c r="AD594" s="31">
        <f t="shared" si="107"/>
        <v>0</v>
      </c>
      <c r="AE594" s="31">
        <f t="shared" si="108"/>
        <v>0</v>
      </c>
      <c r="AF594" s="31">
        <f t="shared" si="109"/>
        <v>0</v>
      </c>
      <c r="AG594" s="31">
        <f t="shared" si="110"/>
        <v>0</v>
      </c>
      <c r="AH594" s="31">
        <f t="shared" si="111"/>
        <v>0</v>
      </c>
      <c r="AI594" s="31">
        <f t="shared" si="112"/>
        <v>0</v>
      </c>
      <c r="AJ594" s="31">
        <f t="shared" si="113"/>
        <v>0</v>
      </c>
      <c r="AK594" s="31">
        <f t="shared" si="114"/>
        <v>0</v>
      </c>
      <c r="AL594" s="31">
        <f t="shared" si="115"/>
        <v>0</v>
      </c>
    </row>
    <row r="595" spans="1:38" ht="18.75" customHeight="1" x14ac:dyDescent="0.25">
      <c r="A595" s="17">
        <v>909</v>
      </c>
      <c r="B595" s="3" t="s">
        <v>686</v>
      </c>
      <c r="C595" s="16">
        <v>2012</v>
      </c>
      <c r="D595" s="16"/>
      <c r="E595" s="3"/>
      <c r="F595" s="3"/>
      <c r="G595" s="3"/>
      <c r="H595" s="32"/>
      <c r="I595" s="33"/>
      <c r="K595" s="3"/>
      <c r="L595" s="3"/>
      <c r="M595" s="18"/>
      <c r="N595" s="18"/>
      <c r="O595" s="18"/>
      <c r="P595" s="111"/>
      <c r="Q595" s="18"/>
      <c r="R595" s="18"/>
      <c r="S595" s="3"/>
      <c r="T595" s="3"/>
      <c r="U595" s="3"/>
      <c r="V595" s="3"/>
      <c r="W595" s="3"/>
      <c r="X595" s="3"/>
      <c r="Y595" s="3"/>
      <c r="Z595" s="3"/>
      <c r="AA595" s="3"/>
      <c r="AB595" s="3"/>
      <c r="AC595" s="31">
        <f t="shared" si="106"/>
        <v>0</v>
      </c>
      <c r="AD595" s="31">
        <f t="shared" si="107"/>
        <v>0</v>
      </c>
      <c r="AE595" s="31">
        <f t="shared" si="108"/>
        <v>0</v>
      </c>
      <c r="AF595" s="31">
        <f t="shared" si="109"/>
        <v>0</v>
      </c>
      <c r="AG595" s="31">
        <f t="shared" si="110"/>
        <v>0</v>
      </c>
      <c r="AH595" s="31">
        <f t="shared" si="111"/>
        <v>0</v>
      </c>
      <c r="AI595" s="31">
        <f t="shared" si="112"/>
        <v>0</v>
      </c>
      <c r="AJ595" s="31">
        <f t="shared" si="113"/>
        <v>0</v>
      </c>
      <c r="AK595" s="31">
        <f t="shared" si="114"/>
        <v>0</v>
      </c>
      <c r="AL595" s="31">
        <f t="shared" si="115"/>
        <v>0</v>
      </c>
    </row>
    <row r="596" spans="1:38" ht="18.75" customHeight="1" x14ac:dyDescent="0.25">
      <c r="A596" s="17">
        <v>915</v>
      </c>
      <c r="B596" s="3" t="s">
        <v>692</v>
      </c>
      <c r="C596" s="16">
        <v>1920</v>
      </c>
      <c r="D596" s="16"/>
      <c r="E596" s="3"/>
      <c r="F596" s="3"/>
      <c r="G596" s="3"/>
      <c r="H596" s="32"/>
      <c r="I596" s="33"/>
      <c r="K596" s="3"/>
      <c r="L596" s="3"/>
      <c r="M596" s="18"/>
      <c r="N596" s="18"/>
      <c r="O596" s="18"/>
      <c r="P596" s="111"/>
      <c r="Q596" s="18"/>
      <c r="R596" s="18"/>
      <c r="S596" s="3"/>
      <c r="T596" s="3"/>
      <c r="U596" s="3"/>
      <c r="V596" s="3"/>
      <c r="W596" s="3"/>
      <c r="X596" s="3"/>
      <c r="Y596" s="3"/>
      <c r="Z596" s="3"/>
      <c r="AA596" s="3"/>
      <c r="AB596" s="3"/>
      <c r="AC596" s="31">
        <f t="shared" si="106"/>
        <v>0</v>
      </c>
      <c r="AD596" s="31">
        <f t="shared" si="107"/>
        <v>0</v>
      </c>
      <c r="AE596" s="31">
        <f t="shared" si="108"/>
        <v>0</v>
      </c>
      <c r="AF596" s="31">
        <f t="shared" si="109"/>
        <v>0</v>
      </c>
      <c r="AG596" s="31">
        <f t="shared" si="110"/>
        <v>0</v>
      </c>
      <c r="AH596" s="31">
        <f t="shared" si="111"/>
        <v>0</v>
      </c>
      <c r="AI596" s="31">
        <f t="shared" si="112"/>
        <v>0</v>
      </c>
      <c r="AJ596" s="31">
        <f t="shared" si="113"/>
        <v>0</v>
      </c>
      <c r="AK596" s="31">
        <f t="shared" si="114"/>
        <v>0</v>
      </c>
      <c r="AL596" s="31">
        <f t="shared" si="115"/>
        <v>0</v>
      </c>
    </row>
    <row r="597" spans="1:38" ht="18.75" customHeight="1" x14ac:dyDescent="0.25">
      <c r="A597" s="17">
        <v>904</v>
      </c>
      <c r="B597" s="3" t="s">
        <v>681</v>
      </c>
      <c r="C597" s="16">
        <v>1920</v>
      </c>
      <c r="D597" s="16"/>
      <c r="E597" s="3"/>
      <c r="F597" s="3"/>
      <c r="G597" s="3"/>
      <c r="H597" s="32"/>
      <c r="I597" s="33"/>
      <c r="K597" s="3"/>
      <c r="L597" s="3"/>
      <c r="M597" s="18"/>
      <c r="N597" s="18"/>
      <c r="O597" s="18"/>
      <c r="P597" s="111"/>
      <c r="Q597" s="18"/>
      <c r="R597" s="18"/>
      <c r="S597" s="3"/>
      <c r="T597" s="3"/>
      <c r="U597" s="3"/>
      <c r="V597" s="3"/>
      <c r="W597" s="3"/>
      <c r="X597" s="3"/>
      <c r="Y597" s="3"/>
      <c r="Z597" s="3"/>
      <c r="AA597" s="3"/>
      <c r="AB597" s="3"/>
      <c r="AC597" s="31">
        <f t="shared" si="106"/>
        <v>0</v>
      </c>
      <c r="AD597" s="31">
        <f t="shared" si="107"/>
        <v>0</v>
      </c>
      <c r="AE597" s="31">
        <f t="shared" si="108"/>
        <v>0</v>
      </c>
      <c r="AF597" s="31">
        <f t="shared" si="109"/>
        <v>0</v>
      </c>
      <c r="AG597" s="31">
        <f t="shared" si="110"/>
        <v>0</v>
      </c>
      <c r="AH597" s="31">
        <f t="shared" si="111"/>
        <v>0</v>
      </c>
      <c r="AI597" s="31">
        <f t="shared" si="112"/>
        <v>0</v>
      </c>
      <c r="AJ597" s="31">
        <f t="shared" si="113"/>
        <v>0</v>
      </c>
      <c r="AK597" s="31">
        <f t="shared" si="114"/>
        <v>0</v>
      </c>
      <c r="AL597" s="31">
        <f t="shared" si="115"/>
        <v>0</v>
      </c>
    </row>
    <row r="598" spans="1:38" ht="18.75" customHeight="1" x14ac:dyDescent="0.25">
      <c r="A598" s="17">
        <v>910</v>
      </c>
      <c r="B598" s="3" t="s">
        <v>687</v>
      </c>
      <c r="C598" s="16">
        <v>2012</v>
      </c>
      <c r="D598" s="16"/>
      <c r="E598" s="3"/>
      <c r="F598" s="3"/>
      <c r="G598" s="3"/>
      <c r="H598" s="32"/>
      <c r="I598" s="33"/>
      <c r="K598" s="3"/>
      <c r="L598" s="3"/>
      <c r="M598" s="18"/>
      <c r="N598" s="18"/>
      <c r="O598" s="18"/>
      <c r="P598" s="111"/>
      <c r="Q598" s="18"/>
      <c r="R598" s="18"/>
      <c r="S598" s="3"/>
      <c r="T598" s="3"/>
      <c r="U598" s="3"/>
      <c r="V598" s="3"/>
      <c r="W598" s="3"/>
      <c r="X598" s="3"/>
      <c r="Y598" s="3"/>
      <c r="Z598" s="3"/>
      <c r="AA598" s="3"/>
      <c r="AB598" s="3"/>
      <c r="AC598" s="31">
        <f t="shared" si="106"/>
        <v>0</v>
      </c>
      <c r="AD598" s="31">
        <f t="shared" si="107"/>
        <v>0</v>
      </c>
      <c r="AE598" s="31">
        <f t="shared" si="108"/>
        <v>0</v>
      </c>
      <c r="AF598" s="31">
        <f t="shared" si="109"/>
        <v>0</v>
      </c>
      <c r="AG598" s="31">
        <f t="shared" si="110"/>
        <v>0</v>
      </c>
      <c r="AH598" s="31">
        <f t="shared" si="111"/>
        <v>0</v>
      </c>
      <c r="AI598" s="31">
        <f t="shared" si="112"/>
        <v>0</v>
      </c>
      <c r="AJ598" s="31">
        <f t="shared" si="113"/>
        <v>0</v>
      </c>
      <c r="AK598" s="31">
        <f t="shared" si="114"/>
        <v>0</v>
      </c>
      <c r="AL598" s="31">
        <f t="shared" si="115"/>
        <v>0</v>
      </c>
    </row>
    <row r="599" spans="1:38" ht="18.75" customHeight="1" x14ac:dyDescent="0.25">
      <c r="A599" s="17">
        <v>897</v>
      </c>
      <c r="B599" s="3" t="s">
        <v>674</v>
      </c>
      <c r="C599" s="16">
        <v>1904</v>
      </c>
      <c r="D599" s="16"/>
      <c r="E599" s="3"/>
      <c r="F599" s="3"/>
      <c r="G599" s="3"/>
      <c r="H599" s="32"/>
      <c r="I599" s="33"/>
      <c r="K599" s="3"/>
      <c r="L599" s="3"/>
      <c r="M599" s="18"/>
      <c r="N599" s="18"/>
      <c r="O599" s="18"/>
      <c r="P599" s="111"/>
      <c r="Q599" s="18"/>
      <c r="R599" s="18"/>
      <c r="S599" s="3"/>
      <c r="T599" s="3"/>
      <c r="U599" s="3"/>
      <c r="V599" s="3"/>
      <c r="W599" s="3"/>
      <c r="X599" s="3"/>
      <c r="Y599" s="3"/>
      <c r="Z599" s="3"/>
      <c r="AA599" s="3"/>
      <c r="AB599" s="3"/>
      <c r="AC599" s="31">
        <f t="shared" si="106"/>
        <v>0</v>
      </c>
      <c r="AD599" s="31">
        <f t="shared" si="107"/>
        <v>0</v>
      </c>
      <c r="AE599" s="31">
        <f t="shared" si="108"/>
        <v>0</v>
      </c>
      <c r="AF599" s="31">
        <f t="shared" si="109"/>
        <v>0</v>
      </c>
      <c r="AG599" s="31">
        <f t="shared" si="110"/>
        <v>0</v>
      </c>
      <c r="AH599" s="31">
        <f t="shared" si="111"/>
        <v>0</v>
      </c>
      <c r="AI599" s="31">
        <f t="shared" si="112"/>
        <v>0</v>
      </c>
      <c r="AJ599" s="31">
        <f t="shared" si="113"/>
        <v>0</v>
      </c>
      <c r="AK599" s="31">
        <f t="shared" si="114"/>
        <v>0</v>
      </c>
      <c r="AL599" s="31">
        <f t="shared" si="115"/>
        <v>0</v>
      </c>
    </row>
    <row r="600" spans="1:38" ht="18.75" customHeight="1" x14ac:dyDescent="0.25">
      <c r="A600" s="17">
        <v>905</v>
      </c>
      <c r="B600" s="3" t="s">
        <v>682</v>
      </c>
      <c r="C600" s="16">
        <v>1568</v>
      </c>
      <c r="D600" s="16"/>
      <c r="E600" s="3"/>
      <c r="F600" s="3"/>
      <c r="G600" s="3"/>
      <c r="H600" s="32"/>
      <c r="I600" s="33"/>
      <c r="K600" s="3"/>
      <c r="L600" s="3"/>
      <c r="M600" s="18"/>
      <c r="N600" s="18"/>
      <c r="O600" s="18"/>
      <c r="P600" s="111"/>
      <c r="Q600" s="18"/>
      <c r="R600" s="18"/>
      <c r="S600" s="3"/>
      <c r="T600" s="3"/>
      <c r="U600" s="3"/>
      <c r="V600" s="3"/>
      <c r="W600" s="3"/>
      <c r="X600" s="3"/>
      <c r="Y600" s="3"/>
      <c r="Z600" s="3"/>
      <c r="AA600" s="3"/>
      <c r="AB600" s="3"/>
      <c r="AC600" s="31">
        <f t="shared" si="106"/>
        <v>0</v>
      </c>
      <c r="AD600" s="31">
        <f t="shared" si="107"/>
        <v>0</v>
      </c>
      <c r="AE600" s="31">
        <f t="shared" si="108"/>
        <v>0</v>
      </c>
      <c r="AF600" s="31">
        <f t="shared" si="109"/>
        <v>0</v>
      </c>
      <c r="AG600" s="31">
        <f t="shared" si="110"/>
        <v>0</v>
      </c>
      <c r="AH600" s="31">
        <f t="shared" si="111"/>
        <v>0</v>
      </c>
      <c r="AI600" s="31">
        <f t="shared" si="112"/>
        <v>0</v>
      </c>
      <c r="AJ600" s="31">
        <f t="shared" si="113"/>
        <v>0</v>
      </c>
      <c r="AK600" s="31">
        <f t="shared" si="114"/>
        <v>0</v>
      </c>
      <c r="AL600" s="31">
        <f t="shared" si="115"/>
        <v>0</v>
      </c>
    </row>
    <row r="601" spans="1:38" ht="18.75" customHeight="1" x14ac:dyDescent="0.25">
      <c r="A601" s="17">
        <v>896</v>
      </c>
      <c r="B601" s="3" t="s">
        <v>673</v>
      </c>
      <c r="C601" s="16">
        <v>2310</v>
      </c>
      <c r="D601" s="16"/>
      <c r="E601" s="3"/>
      <c r="F601" s="3"/>
      <c r="G601" s="3"/>
      <c r="H601" s="32"/>
      <c r="I601" s="33"/>
      <c r="K601" s="3"/>
      <c r="L601" s="3"/>
      <c r="M601" s="18"/>
      <c r="N601" s="18"/>
      <c r="O601" s="18"/>
      <c r="P601" s="111"/>
      <c r="Q601" s="18"/>
      <c r="R601" s="18"/>
      <c r="S601" s="3"/>
      <c r="T601" s="3"/>
      <c r="U601" s="3"/>
      <c r="V601" s="3"/>
      <c r="W601" s="3"/>
      <c r="X601" s="3"/>
      <c r="Y601" s="3"/>
      <c r="Z601" s="3"/>
      <c r="AA601" s="3"/>
      <c r="AB601" s="3"/>
      <c r="AC601" s="31">
        <f t="shared" si="106"/>
        <v>0</v>
      </c>
      <c r="AD601" s="31">
        <f t="shared" si="107"/>
        <v>0</v>
      </c>
      <c r="AE601" s="31">
        <f t="shared" si="108"/>
        <v>0</v>
      </c>
      <c r="AF601" s="31">
        <f t="shared" si="109"/>
        <v>0</v>
      </c>
      <c r="AG601" s="31">
        <f t="shared" si="110"/>
        <v>0</v>
      </c>
      <c r="AH601" s="31">
        <f t="shared" si="111"/>
        <v>0</v>
      </c>
      <c r="AI601" s="31">
        <f t="shared" si="112"/>
        <v>0</v>
      </c>
      <c r="AJ601" s="31">
        <f t="shared" si="113"/>
        <v>0</v>
      </c>
      <c r="AK601" s="31">
        <f t="shared" si="114"/>
        <v>0</v>
      </c>
      <c r="AL601" s="31">
        <f t="shared" si="115"/>
        <v>0</v>
      </c>
    </row>
    <row r="602" spans="1:38" ht="18.75" customHeight="1" x14ac:dyDescent="0.25">
      <c r="A602" s="17">
        <v>911</v>
      </c>
      <c r="B602" s="3" t="s">
        <v>688</v>
      </c>
      <c r="C602" s="16">
        <v>1170</v>
      </c>
      <c r="D602" s="16"/>
      <c r="E602" s="3"/>
      <c r="F602" s="3"/>
      <c r="G602" s="3"/>
      <c r="H602" s="32"/>
      <c r="I602" s="33"/>
      <c r="K602" s="3"/>
      <c r="L602" s="3"/>
      <c r="M602" s="18"/>
      <c r="N602" s="18"/>
      <c r="O602" s="18"/>
      <c r="P602" s="111"/>
      <c r="Q602" s="18"/>
      <c r="R602" s="18"/>
      <c r="S602" s="3"/>
      <c r="T602" s="3"/>
      <c r="U602" s="3"/>
      <c r="V602" s="3"/>
      <c r="W602" s="3"/>
      <c r="X602" s="3"/>
      <c r="Y602" s="3"/>
      <c r="Z602" s="3"/>
      <c r="AA602" s="3"/>
      <c r="AB602" s="3"/>
      <c r="AC602" s="31">
        <f t="shared" si="106"/>
        <v>0</v>
      </c>
      <c r="AD602" s="31">
        <f t="shared" si="107"/>
        <v>0</v>
      </c>
      <c r="AE602" s="31">
        <f t="shared" si="108"/>
        <v>0</v>
      </c>
      <c r="AF602" s="31">
        <f t="shared" si="109"/>
        <v>0</v>
      </c>
      <c r="AG602" s="31">
        <f t="shared" si="110"/>
        <v>0</v>
      </c>
      <c r="AH602" s="31">
        <f t="shared" si="111"/>
        <v>0</v>
      </c>
      <c r="AI602" s="31">
        <f t="shared" si="112"/>
        <v>0</v>
      </c>
      <c r="AJ602" s="31">
        <f t="shared" si="113"/>
        <v>0</v>
      </c>
      <c r="AK602" s="31">
        <f t="shared" si="114"/>
        <v>0</v>
      </c>
      <c r="AL602" s="31">
        <f t="shared" si="115"/>
        <v>0</v>
      </c>
    </row>
    <row r="603" spans="1:38" ht="18.75" customHeight="1" x14ac:dyDescent="0.25">
      <c r="A603" s="17">
        <v>900</v>
      </c>
      <c r="B603" s="3" t="s">
        <v>677</v>
      </c>
      <c r="C603" s="16">
        <v>3492</v>
      </c>
      <c r="D603" s="16"/>
      <c r="E603" s="3"/>
      <c r="F603" s="3"/>
      <c r="G603" s="3"/>
      <c r="H603" s="32"/>
      <c r="I603" s="33"/>
      <c r="K603" s="3"/>
      <c r="L603" s="3"/>
      <c r="M603" s="18"/>
      <c r="N603" s="18"/>
      <c r="O603" s="18"/>
      <c r="P603" s="111"/>
      <c r="Q603" s="18"/>
      <c r="R603" s="18"/>
      <c r="S603" s="3"/>
      <c r="T603" s="3"/>
      <c r="U603" s="3"/>
      <c r="V603" s="3"/>
      <c r="W603" s="3"/>
      <c r="X603" s="3"/>
      <c r="Y603" s="3"/>
      <c r="Z603" s="3"/>
      <c r="AA603" s="3"/>
      <c r="AB603" s="3"/>
      <c r="AC603" s="31">
        <f t="shared" ref="AC603:AC621" si="116">S603/C603</f>
        <v>0</v>
      </c>
      <c r="AD603" s="31">
        <f t="shared" ref="AD603:AD621" si="117">T603/C603</f>
        <v>0</v>
      </c>
      <c r="AE603" s="31">
        <f t="shared" ref="AE603:AE621" si="118">U603/C603</f>
        <v>0</v>
      </c>
      <c r="AF603" s="31">
        <f t="shared" ref="AF603:AF621" si="119">V603/C603</f>
        <v>0</v>
      </c>
      <c r="AG603" s="31">
        <f t="shared" ref="AG603:AG621" si="120">W603/C603</f>
        <v>0</v>
      </c>
      <c r="AH603" s="31">
        <f t="shared" ref="AH603:AH621" si="121">X603/C603</f>
        <v>0</v>
      </c>
      <c r="AI603" s="31">
        <f t="shared" ref="AI603:AI621" si="122">Y603/C603</f>
        <v>0</v>
      </c>
      <c r="AJ603" s="31">
        <f t="shared" ref="AJ603:AJ621" si="123">Z603/C603</f>
        <v>0</v>
      </c>
      <c r="AK603" s="31">
        <f t="shared" ref="AK603:AK621" si="124">AA603/C603</f>
        <v>0</v>
      </c>
      <c r="AL603" s="31">
        <f t="shared" ref="AL603:AL621" si="125">AB603/C603</f>
        <v>0</v>
      </c>
    </row>
    <row r="604" spans="1:38" ht="18.75" customHeight="1" x14ac:dyDescent="0.25">
      <c r="A604" s="17">
        <v>899</v>
      </c>
      <c r="B604" s="3" t="s">
        <v>676</v>
      </c>
      <c r="C604" s="16">
        <v>2628</v>
      </c>
      <c r="D604" s="16"/>
      <c r="E604" s="3"/>
      <c r="F604" s="3"/>
      <c r="G604" s="3"/>
      <c r="H604" s="32"/>
      <c r="I604" s="33"/>
      <c r="K604" s="3"/>
      <c r="L604" s="3"/>
      <c r="M604" s="18"/>
      <c r="N604" s="18"/>
      <c r="O604" s="18"/>
      <c r="P604" s="111"/>
      <c r="Q604" s="18"/>
      <c r="R604" s="18"/>
      <c r="S604" s="3"/>
      <c r="T604" s="3"/>
      <c r="U604" s="3"/>
      <c r="V604" s="3"/>
      <c r="W604" s="3"/>
      <c r="X604" s="3"/>
      <c r="Y604" s="3"/>
      <c r="Z604" s="3"/>
      <c r="AA604" s="3"/>
      <c r="AB604" s="3"/>
      <c r="AC604" s="31">
        <f t="shared" si="116"/>
        <v>0</v>
      </c>
      <c r="AD604" s="31">
        <f t="shared" si="117"/>
        <v>0</v>
      </c>
      <c r="AE604" s="31">
        <f t="shared" si="118"/>
        <v>0</v>
      </c>
      <c r="AF604" s="31">
        <f t="shared" si="119"/>
        <v>0</v>
      </c>
      <c r="AG604" s="31">
        <f t="shared" si="120"/>
        <v>0</v>
      </c>
      <c r="AH604" s="31">
        <f t="shared" si="121"/>
        <v>0</v>
      </c>
      <c r="AI604" s="31">
        <f t="shared" si="122"/>
        <v>0</v>
      </c>
      <c r="AJ604" s="31">
        <f t="shared" si="123"/>
        <v>0</v>
      </c>
      <c r="AK604" s="31">
        <f t="shared" si="124"/>
        <v>0</v>
      </c>
      <c r="AL604" s="31">
        <f t="shared" si="125"/>
        <v>0</v>
      </c>
    </row>
    <row r="605" spans="1:38" ht="18.75" customHeight="1" x14ac:dyDescent="0.25">
      <c r="A605" s="17">
        <v>894</v>
      </c>
      <c r="B605" s="3" t="s">
        <v>671</v>
      </c>
      <c r="C605" s="16">
        <v>1800</v>
      </c>
      <c r="D605" s="16"/>
      <c r="E605" s="3"/>
      <c r="F605" s="3"/>
      <c r="G605" s="3"/>
      <c r="H605" s="32"/>
      <c r="I605" s="33"/>
      <c r="K605" s="3"/>
      <c r="L605" s="3"/>
      <c r="M605" s="18"/>
      <c r="N605" s="18"/>
      <c r="O605" s="18"/>
      <c r="P605" s="111"/>
      <c r="Q605" s="18"/>
      <c r="R605" s="18"/>
      <c r="S605" s="3"/>
      <c r="T605" s="3"/>
      <c r="U605" s="3"/>
      <c r="V605" s="3"/>
      <c r="W605" s="3"/>
      <c r="X605" s="3"/>
      <c r="Y605" s="3"/>
      <c r="Z605" s="3"/>
      <c r="AA605" s="3"/>
      <c r="AB605" s="3"/>
      <c r="AC605" s="31">
        <f t="shared" si="116"/>
        <v>0</v>
      </c>
      <c r="AD605" s="31">
        <f t="shared" si="117"/>
        <v>0</v>
      </c>
      <c r="AE605" s="31">
        <f t="shared" si="118"/>
        <v>0</v>
      </c>
      <c r="AF605" s="31">
        <f t="shared" si="119"/>
        <v>0</v>
      </c>
      <c r="AG605" s="31">
        <f t="shared" si="120"/>
        <v>0</v>
      </c>
      <c r="AH605" s="31">
        <f t="shared" si="121"/>
        <v>0</v>
      </c>
      <c r="AI605" s="31">
        <f t="shared" si="122"/>
        <v>0</v>
      </c>
      <c r="AJ605" s="31">
        <f t="shared" si="123"/>
        <v>0</v>
      </c>
      <c r="AK605" s="31">
        <f t="shared" si="124"/>
        <v>0</v>
      </c>
      <c r="AL605" s="31">
        <f t="shared" si="125"/>
        <v>0</v>
      </c>
    </row>
    <row r="606" spans="1:38" ht="18.75" customHeight="1" x14ac:dyDescent="0.25">
      <c r="A606" s="17">
        <v>898</v>
      </c>
      <c r="B606" s="3" t="s">
        <v>675</v>
      </c>
      <c r="C606" s="16">
        <v>1904</v>
      </c>
      <c r="D606" s="16"/>
      <c r="E606" s="3"/>
      <c r="F606" s="3"/>
      <c r="G606" s="3"/>
      <c r="H606" s="32"/>
      <c r="I606" s="33"/>
      <c r="K606" s="3"/>
      <c r="L606" s="3"/>
      <c r="M606" s="18"/>
      <c r="N606" s="18"/>
      <c r="O606" s="18"/>
      <c r="P606" s="111"/>
      <c r="Q606" s="18"/>
      <c r="R606" s="18"/>
      <c r="S606" s="3"/>
      <c r="T606" s="3"/>
      <c r="U606" s="3"/>
      <c r="V606" s="3"/>
      <c r="W606" s="3"/>
      <c r="X606" s="3"/>
      <c r="Y606" s="3"/>
      <c r="Z606" s="3"/>
      <c r="AA606" s="3"/>
      <c r="AB606" s="3"/>
      <c r="AC606" s="31">
        <f t="shared" si="116"/>
        <v>0</v>
      </c>
      <c r="AD606" s="31">
        <f t="shared" si="117"/>
        <v>0</v>
      </c>
      <c r="AE606" s="31">
        <f t="shared" si="118"/>
        <v>0</v>
      </c>
      <c r="AF606" s="31">
        <f t="shared" si="119"/>
        <v>0</v>
      </c>
      <c r="AG606" s="31">
        <f t="shared" si="120"/>
        <v>0</v>
      </c>
      <c r="AH606" s="31">
        <f t="shared" si="121"/>
        <v>0</v>
      </c>
      <c r="AI606" s="31">
        <f t="shared" si="122"/>
        <v>0</v>
      </c>
      <c r="AJ606" s="31">
        <f t="shared" si="123"/>
        <v>0</v>
      </c>
      <c r="AK606" s="31">
        <f t="shared" si="124"/>
        <v>0</v>
      </c>
      <c r="AL606" s="31">
        <f t="shared" si="125"/>
        <v>0</v>
      </c>
    </row>
    <row r="607" spans="1:38" ht="18.75" customHeight="1" x14ac:dyDescent="0.25">
      <c r="A607" s="17">
        <v>325</v>
      </c>
      <c r="B607" s="3" t="s">
        <v>459</v>
      </c>
      <c r="C607" s="16">
        <v>4870</v>
      </c>
      <c r="D607" s="16"/>
      <c r="E607" s="3"/>
      <c r="F607" s="3"/>
      <c r="G607" s="3"/>
      <c r="H607" s="32"/>
      <c r="I607" s="33"/>
      <c r="K607" s="3"/>
      <c r="L607" s="3"/>
      <c r="M607" s="18"/>
      <c r="N607" s="18"/>
      <c r="O607" s="18"/>
      <c r="P607" s="111"/>
      <c r="Q607" s="18"/>
      <c r="R607" s="18"/>
      <c r="S607" s="3"/>
      <c r="T607" s="3"/>
      <c r="U607" s="3"/>
      <c r="V607" s="3"/>
      <c r="W607" s="3"/>
      <c r="X607" s="3"/>
      <c r="Y607" s="3"/>
      <c r="Z607" s="3"/>
      <c r="AA607" s="3"/>
      <c r="AB607" s="3"/>
      <c r="AC607" s="31">
        <f t="shared" si="116"/>
        <v>0</v>
      </c>
      <c r="AD607" s="31">
        <f t="shared" si="117"/>
        <v>0</v>
      </c>
      <c r="AE607" s="31">
        <f t="shared" si="118"/>
        <v>0</v>
      </c>
      <c r="AF607" s="31">
        <f t="shared" si="119"/>
        <v>0</v>
      </c>
      <c r="AG607" s="31">
        <f t="shared" si="120"/>
        <v>0</v>
      </c>
      <c r="AH607" s="31">
        <f t="shared" si="121"/>
        <v>0</v>
      </c>
      <c r="AI607" s="31">
        <f t="shared" si="122"/>
        <v>0</v>
      </c>
      <c r="AJ607" s="31">
        <f t="shared" si="123"/>
        <v>0</v>
      </c>
      <c r="AK607" s="31">
        <f t="shared" si="124"/>
        <v>0</v>
      </c>
      <c r="AL607" s="31">
        <f t="shared" si="125"/>
        <v>0</v>
      </c>
    </row>
    <row r="608" spans="1:38" ht="18.75" customHeight="1" x14ac:dyDescent="0.25">
      <c r="A608" s="17">
        <v>133</v>
      </c>
      <c r="B608" s="3" t="s">
        <v>361</v>
      </c>
      <c r="C608" s="16">
        <v>15528</v>
      </c>
      <c r="D608" s="16"/>
      <c r="E608" s="3">
        <v>800</v>
      </c>
      <c r="F608" s="3"/>
      <c r="G608" s="3"/>
      <c r="H608" s="32">
        <f>E608*'[1]Estimates for kW-kWh'!$E$4</f>
        <v>314.93366093366097</v>
      </c>
      <c r="I608" s="33">
        <f>H608*'[1]Estimates for kW-kWh'!$H$4</f>
        <v>40.519546221443392</v>
      </c>
      <c r="J608" s="34">
        <f>H608*'[1]Estimates for kW-kWh'!$I$4</f>
        <v>52768.112720895246</v>
      </c>
      <c r="K608" s="3"/>
      <c r="L608" s="3"/>
      <c r="M608" s="18" t="s">
        <v>18</v>
      </c>
      <c r="N608" s="18"/>
      <c r="O608" s="18"/>
      <c r="P608" s="111"/>
      <c r="Q608" s="18"/>
      <c r="R608" s="18"/>
      <c r="S608" s="3"/>
      <c r="T608" s="3"/>
      <c r="U608" s="3"/>
      <c r="V608" s="3"/>
      <c r="W608" s="3"/>
      <c r="X608" s="3"/>
      <c r="Y608" s="3"/>
      <c r="Z608" s="3"/>
      <c r="AA608" s="3"/>
      <c r="AB608" s="3"/>
      <c r="AC608" s="31">
        <f t="shared" si="116"/>
        <v>0</v>
      </c>
      <c r="AD608" s="31">
        <f t="shared" si="117"/>
        <v>0</v>
      </c>
      <c r="AE608" s="31">
        <f t="shared" si="118"/>
        <v>0</v>
      </c>
      <c r="AF608" s="31">
        <f t="shared" si="119"/>
        <v>0</v>
      </c>
      <c r="AG608" s="31">
        <f t="shared" si="120"/>
        <v>0</v>
      </c>
      <c r="AH608" s="31">
        <f t="shared" si="121"/>
        <v>0</v>
      </c>
      <c r="AI608" s="31">
        <f t="shared" si="122"/>
        <v>0</v>
      </c>
      <c r="AJ608" s="31">
        <f t="shared" si="123"/>
        <v>0</v>
      </c>
      <c r="AK608" s="31">
        <f t="shared" si="124"/>
        <v>0</v>
      </c>
      <c r="AL608" s="31">
        <f t="shared" si="125"/>
        <v>0</v>
      </c>
    </row>
    <row r="609" spans="1:38" ht="18.75" customHeight="1" x14ac:dyDescent="0.25">
      <c r="A609" s="13">
        <v>664</v>
      </c>
      <c r="B609" s="5" t="s">
        <v>552</v>
      </c>
      <c r="C609" s="14">
        <v>1536</v>
      </c>
      <c r="D609" s="14"/>
      <c r="E609" s="3"/>
      <c r="F609" s="3"/>
      <c r="G609" s="3"/>
      <c r="H609" s="32"/>
      <c r="I609" s="33"/>
      <c r="K609" s="3"/>
      <c r="L609" s="3"/>
      <c r="M609" s="18"/>
      <c r="N609" s="18"/>
      <c r="O609" s="18"/>
      <c r="P609" s="111"/>
      <c r="Q609" s="18"/>
      <c r="R609" s="18"/>
      <c r="S609" s="3"/>
      <c r="T609" s="3"/>
      <c r="U609" s="3"/>
      <c r="V609" s="3"/>
      <c r="W609" s="3"/>
      <c r="X609" s="3"/>
      <c r="Y609" s="3"/>
      <c r="Z609" s="3"/>
      <c r="AA609" s="3"/>
      <c r="AB609" s="3"/>
      <c r="AC609" s="31">
        <f t="shared" si="116"/>
        <v>0</v>
      </c>
      <c r="AD609" s="31">
        <f t="shared" si="117"/>
        <v>0</v>
      </c>
      <c r="AE609" s="31">
        <f t="shared" si="118"/>
        <v>0</v>
      </c>
      <c r="AF609" s="31">
        <f t="shared" si="119"/>
        <v>0</v>
      </c>
      <c r="AG609" s="31">
        <f t="shared" si="120"/>
        <v>0</v>
      </c>
      <c r="AH609" s="31">
        <f t="shared" si="121"/>
        <v>0</v>
      </c>
      <c r="AI609" s="31">
        <f t="shared" si="122"/>
        <v>0</v>
      </c>
      <c r="AJ609" s="31">
        <f t="shared" si="123"/>
        <v>0</v>
      </c>
      <c r="AK609" s="31">
        <f t="shared" si="124"/>
        <v>0</v>
      </c>
      <c r="AL609" s="31">
        <f t="shared" si="125"/>
        <v>0</v>
      </c>
    </row>
    <row r="610" spans="1:38" ht="18.75" customHeight="1" x14ac:dyDescent="0.25">
      <c r="A610" s="17">
        <v>1002</v>
      </c>
      <c r="B610" s="3" t="s">
        <v>767</v>
      </c>
      <c r="C610" s="16">
        <v>2800</v>
      </c>
      <c r="D610" s="16"/>
      <c r="E610" s="3"/>
      <c r="F610" s="3"/>
      <c r="G610" s="3"/>
      <c r="H610" s="32"/>
      <c r="I610" s="33"/>
      <c r="K610" s="3"/>
      <c r="L610" s="3"/>
      <c r="M610" s="18"/>
      <c r="N610" s="18"/>
      <c r="O610" s="18"/>
      <c r="P610" s="111"/>
      <c r="Q610" s="18"/>
      <c r="R610" s="18"/>
      <c r="S610" s="3"/>
      <c r="T610" s="3"/>
      <c r="U610" s="3"/>
      <c r="V610" s="3"/>
      <c r="W610" s="3"/>
      <c r="X610" s="3"/>
      <c r="Y610" s="3"/>
      <c r="Z610" s="3"/>
      <c r="AA610" s="3"/>
      <c r="AB610" s="3"/>
      <c r="AC610" s="31">
        <f t="shared" si="116"/>
        <v>0</v>
      </c>
      <c r="AD610" s="31">
        <f t="shared" si="117"/>
        <v>0</v>
      </c>
      <c r="AE610" s="31">
        <f t="shared" si="118"/>
        <v>0</v>
      </c>
      <c r="AF610" s="31">
        <f t="shared" si="119"/>
        <v>0</v>
      </c>
      <c r="AG610" s="31">
        <f t="shared" si="120"/>
        <v>0</v>
      </c>
      <c r="AH610" s="31">
        <f t="shared" si="121"/>
        <v>0</v>
      </c>
      <c r="AI610" s="31">
        <f t="shared" si="122"/>
        <v>0</v>
      </c>
      <c r="AJ610" s="31">
        <f t="shared" si="123"/>
        <v>0</v>
      </c>
      <c r="AK610" s="31">
        <f t="shared" si="124"/>
        <v>0</v>
      </c>
      <c r="AL610" s="31">
        <f t="shared" si="125"/>
        <v>0</v>
      </c>
    </row>
    <row r="611" spans="1:38" ht="18.75" customHeight="1" x14ac:dyDescent="0.25">
      <c r="A611" s="17">
        <v>921</v>
      </c>
      <c r="B611" s="3" t="s">
        <v>698</v>
      </c>
      <c r="C611" s="16">
        <v>3094</v>
      </c>
      <c r="D611" s="16"/>
      <c r="E611" s="3"/>
      <c r="F611" s="3"/>
      <c r="G611" s="3"/>
      <c r="H611" s="32"/>
      <c r="I611" s="33"/>
      <c r="K611" s="3"/>
      <c r="L611" s="3"/>
      <c r="M611" s="18"/>
      <c r="N611" s="18"/>
      <c r="O611" s="18"/>
      <c r="P611" s="111"/>
      <c r="Q611" s="18"/>
      <c r="R611" s="18"/>
      <c r="S611" s="3"/>
      <c r="T611" s="3"/>
      <c r="U611" s="3"/>
      <c r="V611" s="3"/>
      <c r="W611" s="3"/>
      <c r="X611" s="3"/>
      <c r="Y611" s="3"/>
      <c r="Z611" s="3"/>
      <c r="AA611" s="3"/>
      <c r="AB611" s="3"/>
      <c r="AC611" s="31">
        <f t="shared" si="116"/>
        <v>0</v>
      </c>
      <c r="AD611" s="31">
        <f t="shared" si="117"/>
        <v>0</v>
      </c>
      <c r="AE611" s="31">
        <f t="shared" si="118"/>
        <v>0</v>
      </c>
      <c r="AF611" s="31">
        <f t="shared" si="119"/>
        <v>0</v>
      </c>
      <c r="AG611" s="31">
        <f t="shared" si="120"/>
        <v>0</v>
      </c>
      <c r="AH611" s="31">
        <f t="shared" si="121"/>
        <v>0</v>
      </c>
      <c r="AI611" s="31">
        <f t="shared" si="122"/>
        <v>0</v>
      </c>
      <c r="AJ611" s="31">
        <f t="shared" si="123"/>
        <v>0</v>
      </c>
      <c r="AK611" s="31">
        <f t="shared" si="124"/>
        <v>0</v>
      </c>
      <c r="AL611" s="31">
        <f t="shared" si="125"/>
        <v>0</v>
      </c>
    </row>
    <row r="612" spans="1:38" ht="18.75" customHeight="1" x14ac:dyDescent="0.25">
      <c r="A612" s="17">
        <v>860</v>
      </c>
      <c r="B612" s="3" t="s">
        <v>640</v>
      </c>
      <c r="C612" s="16">
        <v>721</v>
      </c>
      <c r="D612" s="16"/>
      <c r="E612" s="3"/>
      <c r="F612" s="3"/>
      <c r="G612" s="3"/>
      <c r="H612" s="32"/>
      <c r="I612" s="33"/>
      <c r="K612" s="3"/>
      <c r="L612" s="3"/>
      <c r="M612" s="18"/>
      <c r="N612" s="18"/>
      <c r="O612" s="18"/>
      <c r="P612" s="111"/>
      <c r="Q612" s="18"/>
      <c r="R612" s="18"/>
      <c r="S612" s="3"/>
      <c r="T612" s="3"/>
      <c r="U612" s="3"/>
      <c r="V612" s="3"/>
      <c r="W612" s="3"/>
      <c r="X612" s="3"/>
      <c r="Y612" s="3"/>
      <c r="Z612" s="3"/>
      <c r="AA612" s="3"/>
      <c r="AB612" s="3"/>
      <c r="AC612" s="31">
        <f t="shared" si="116"/>
        <v>0</v>
      </c>
      <c r="AD612" s="31">
        <f t="shared" si="117"/>
        <v>0</v>
      </c>
      <c r="AE612" s="31">
        <f t="shared" si="118"/>
        <v>0</v>
      </c>
      <c r="AF612" s="31">
        <f t="shared" si="119"/>
        <v>0</v>
      </c>
      <c r="AG612" s="31">
        <f t="shared" si="120"/>
        <v>0</v>
      </c>
      <c r="AH612" s="31">
        <f t="shared" si="121"/>
        <v>0</v>
      </c>
      <c r="AI612" s="31">
        <f t="shared" si="122"/>
        <v>0</v>
      </c>
      <c r="AJ612" s="31">
        <f t="shared" si="123"/>
        <v>0</v>
      </c>
      <c r="AK612" s="31">
        <f t="shared" si="124"/>
        <v>0</v>
      </c>
      <c r="AL612" s="31">
        <f t="shared" si="125"/>
        <v>0</v>
      </c>
    </row>
    <row r="613" spans="1:38" ht="18.75" customHeight="1" x14ac:dyDescent="0.25">
      <c r="A613" s="17">
        <v>926</v>
      </c>
      <c r="B613" s="3" t="s">
        <v>703</v>
      </c>
      <c r="C613" s="16">
        <v>5174</v>
      </c>
      <c r="D613" s="16"/>
      <c r="E613" s="3"/>
      <c r="F613" s="3"/>
      <c r="G613" s="3"/>
      <c r="H613" s="32"/>
      <c r="I613" s="33"/>
      <c r="K613" s="3"/>
      <c r="L613" s="3"/>
      <c r="M613" s="18"/>
      <c r="N613" s="18"/>
      <c r="O613" s="18"/>
      <c r="P613" s="111"/>
      <c r="Q613" s="18"/>
      <c r="R613" s="18"/>
      <c r="S613" s="3"/>
      <c r="T613" s="3"/>
      <c r="U613" s="3"/>
      <c r="V613" s="3"/>
      <c r="W613" s="3"/>
      <c r="X613" s="3"/>
      <c r="Y613" s="3"/>
      <c r="Z613" s="3"/>
      <c r="AA613" s="3"/>
      <c r="AB613" s="3"/>
      <c r="AC613" s="31">
        <f t="shared" si="116"/>
        <v>0</v>
      </c>
      <c r="AD613" s="31">
        <f t="shared" si="117"/>
        <v>0</v>
      </c>
      <c r="AE613" s="31">
        <f t="shared" si="118"/>
        <v>0</v>
      </c>
      <c r="AF613" s="31">
        <f t="shared" si="119"/>
        <v>0</v>
      </c>
      <c r="AG613" s="31">
        <f t="shared" si="120"/>
        <v>0</v>
      </c>
      <c r="AH613" s="31">
        <f t="shared" si="121"/>
        <v>0</v>
      </c>
      <c r="AI613" s="31">
        <f t="shared" si="122"/>
        <v>0</v>
      </c>
      <c r="AJ613" s="31">
        <f t="shared" si="123"/>
        <v>0</v>
      </c>
      <c r="AK613" s="31">
        <f t="shared" si="124"/>
        <v>0</v>
      </c>
      <c r="AL613" s="31">
        <f t="shared" si="125"/>
        <v>0</v>
      </c>
    </row>
    <row r="614" spans="1:38" ht="18.75" customHeight="1" x14ac:dyDescent="0.25">
      <c r="A614" s="17">
        <v>1040</v>
      </c>
      <c r="B614" s="3" t="s">
        <v>803</v>
      </c>
      <c r="C614" s="16">
        <v>2614</v>
      </c>
      <c r="D614" s="16"/>
      <c r="E614" s="3"/>
      <c r="F614" s="3"/>
      <c r="G614" s="3"/>
      <c r="H614" s="32"/>
      <c r="I614" s="33"/>
      <c r="K614" s="3"/>
      <c r="L614" s="3"/>
      <c r="M614" s="18"/>
      <c r="N614" s="18"/>
      <c r="O614" s="18"/>
      <c r="P614" s="111"/>
      <c r="Q614" s="18"/>
      <c r="R614" s="18"/>
      <c r="S614" s="3"/>
      <c r="T614" s="3"/>
      <c r="U614" s="3"/>
      <c r="V614" s="3"/>
      <c r="W614" s="3"/>
      <c r="X614" s="3"/>
      <c r="Y614" s="3"/>
      <c r="Z614" s="3"/>
      <c r="AA614" s="3"/>
      <c r="AB614" s="3"/>
      <c r="AC614" s="31">
        <f t="shared" si="116"/>
        <v>0</v>
      </c>
      <c r="AD614" s="31">
        <f t="shared" si="117"/>
        <v>0</v>
      </c>
      <c r="AE614" s="31">
        <f t="shared" si="118"/>
        <v>0</v>
      </c>
      <c r="AF614" s="31">
        <f t="shared" si="119"/>
        <v>0</v>
      </c>
      <c r="AG614" s="31">
        <f t="shared" si="120"/>
        <v>0</v>
      </c>
      <c r="AH614" s="31">
        <f t="shared" si="121"/>
        <v>0</v>
      </c>
      <c r="AI614" s="31">
        <f t="shared" si="122"/>
        <v>0</v>
      </c>
      <c r="AJ614" s="31">
        <f t="shared" si="123"/>
        <v>0</v>
      </c>
      <c r="AK614" s="31">
        <f t="shared" si="124"/>
        <v>0</v>
      </c>
      <c r="AL614" s="31">
        <f t="shared" si="125"/>
        <v>0</v>
      </c>
    </row>
    <row r="615" spans="1:38" ht="18.75" customHeight="1" x14ac:dyDescent="0.25">
      <c r="A615" s="17">
        <v>862</v>
      </c>
      <c r="B615" s="3" t="s">
        <v>642</v>
      </c>
      <c r="C615" s="16">
        <v>1296</v>
      </c>
      <c r="D615" s="16"/>
      <c r="E615" s="3"/>
      <c r="F615" s="3"/>
      <c r="G615" s="3"/>
      <c r="H615" s="32"/>
      <c r="I615" s="33"/>
      <c r="K615" s="3"/>
      <c r="L615" s="3"/>
      <c r="M615" s="18"/>
      <c r="N615" s="18"/>
      <c r="O615" s="18"/>
      <c r="P615" s="111"/>
      <c r="Q615" s="18"/>
      <c r="R615" s="18"/>
      <c r="S615" s="3"/>
      <c r="T615" s="3"/>
      <c r="U615" s="3"/>
      <c r="V615" s="3"/>
      <c r="W615" s="3"/>
      <c r="X615" s="3"/>
      <c r="Y615" s="3"/>
      <c r="Z615" s="3"/>
      <c r="AA615" s="3"/>
      <c r="AB615" s="3"/>
      <c r="AC615" s="31">
        <f t="shared" si="116"/>
        <v>0</v>
      </c>
      <c r="AD615" s="31">
        <f t="shared" si="117"/>
        <v>0</v>
      </c>
      <c r="AE615" s="31">
        <f t="shared" si="118"/>
        <v>0</v>
      </c>
      <c r="AF615" s="31">
        <f t="shared" si="119"/>
        <v>0</v>
      </c>
      <c r="AG615" s="31">
        <f t="shared" si="120"/>
        <v>0</v>
      </c>
      <c r="AH615" s="31">
        <f t="shared" si="121"/>
        <v>0</v>
      </c>
      <c r="AI615" s="31">
        <f t="shared" si="122"/>
        <v>0</v>
      </c>
      <c r="AJ615" s="31">
        <f t="shared" si="123"/>
        <v>0</v>
      </c>
      <c r="AK615" s="31">
        <f t="shared" si="124"/>
        <v>0</v>
      </c>
      <c r="AL615" s="31">
        <f t="shared" si="125"/>
        <v>0</v>
      </c>
    </row>
    <row r="616" spans="1:38" ht="18.75" customHeight="1" x14ac:dyDescent="0.25">
      <c r="A616" s="17">
        <v>230</v>
      </c>
      <c r="B616" s="3" t="s">
        <v>411</v>
      </c>
      <c r="C616" s="16">
        <v>1155</v>
      </c>
      <c r="D616" s="16"/>
      <c r="E616" s="3"/>
      <c r="F616" s="3"/>
      <c r="G616" s="3"/>
      <c r="H616" s="32"/>
      <c r="I616" s="33"/>
      <c r="K616" s="3"/>
      <c r="L616" s="3"/>
      <c r="M616" s="18"/>
      <c r="N616" s="18"/>
      <c r="O616" s="18"/>
      <c r="P616" s="111"/>
      <c r="Q616" s="18"/>
      <c r="R616" s="18"/>
      <c r="S616" s="3"/>
      <c r="T616" s="3"/>
      <c r="U616" s="3"/>
      <c r="V616" s="3"/>
      <c r="W616" s="3"/>
      <c r="X616" s="3"/>
      <c r="Y616" s="3"/>
      <c r="Z616" s="3"/>
      <c r="AA616" s="3"/>
      <c r="AB616" s="3"/>
      <c r="AC616" s="31">
        <f t="shared" si="116"/>
        <v>0</v>
      </c>
      <c r="AD616" s="31">
        <f t="shared" si="117"/>
        <v>0</v>
      </c>
      <c r="AE616" s="31">
        <f t="shared" si="118"/>
        <v>0</v>
      </c>
      <c r="AF616" s="31">
        <f t="shared" si="119"/>
        <v>0</v>
      </c>
      <c r="AG616" s="31">
        <f t="shared" si="120"/>
        <v>0</v>
      </c>
      <c r="AH616" s="31">
        <f t="shared" si="121"/>
        <v>0</v>
      </c>
      <c r="AI616" s="31">
        <f t="shared" si="122"/>
        <v>0</v>
      </c>
      <c r="AJ616" s="31">
        <f t="shared" si="123"/>
        <v>0</v>
      </c>
      <c r="AK616" s="31">
        <f t="shared" si="124"/>
        <v>0</v>
      </c>
      <c r="AL616" s="31">
        <f t="shared" si="125"/>
        <v>0</v>
      </c>
    </row>
    <row r="617" spans="1:38" ht="18.75" customHeight="1" x14ac:dyDescent="0.25">
      <c r="A617" s="17">
        <v>236</v>
      </c>
      <c r="B617" s="3" t="s">
        <v>416</v>
      </c>
      <c r="C617" s="16">
        <v>2629</v>
      </c>
      <c r="D617" s="16"/>
      <c r="E617" s="3"/>
      <c r="F617" s="3"/>
      <c r="G617" s="3"/>
      <c r="H617" s="32"/>
      <c r="I617" s="33"/>
      <c r="K617" s="3"/>
      <c r="L617" s="3"/>
      <c r="M617" s="18"/>
      <c r="N617" s="18"/>
      <c r="O617" s="18"/>
      <c r="P617" s="111"/>
      <c r="Q617" s="18"/>
      <c r="R617" s="18"/>
      <c r="S617" s="3"/>
      <c r="T617" s="3"/>
      <c r="U617" s="3"/>
      <c r="V617" s="3"/>
      <c r="W617" s="3"/>
      <c r="X617" s="3"/>
      <c r="Y617" s="3"/>
      <c r="Z617" s="3"/>
      <c r="AA617" s="3"/>
      <c r="AB617" s="3"/>
      <c r="AC617" s="31">
        <f t="shared" si="116"/>
        <v>0</v>
      </c>
      <c r="AD617" s="31">
        <f t="shared" si="117"/>
        <v>0</v>
      </c>
      <c r="AE617" s="31">
        <f t="shared" si="118"/>
        <v>0</v>
      </c>
      <c r="AF617" s="31">
        <f t="shared" si="119"/>
        <v>0</v>
      </c>
      <c r="AG617" s="31">
        <f t="shared" si="120"/>
        <v>0</v>
      </c>
      <c r="AH617" s="31">
        <f t="shared" si="121"/>
        <v>0</v>
      </c>
      <c r="AI617" s="31">
        <f t="shared" si="122"/>
        <v>0</v>
      </c>
      <c r="AJ617" s="31">
        <f t="shared" si="123"/>
        <v>0</v>
      </c>
      <c r="AK617" s="31">
        <f t="shared" si="124"/>
        <v>0</v>
      </c>
      <c r="AL617" s="31">
        <f t="shared" si="125"/>
        <v>0</v>
      </c>
    </row>
    <row r="618" spans="1:38" ht="18.75" customHeight="1" x14ac:dyDescent="0.25">
      <c r="A618" s="17">
        <v>248</v>
      </c>
      <c r="B618" s="3" t="s">
        <v>421</v>
      </c>
      <c r="C618" s="16">
        <v>83625</v>
      </c>
      <c r="D618" s="16"/>
      <c r="E618" s="3"/>
      <c r="F618" s="3"/>
      <c r="G618" s="3"/>
      <c r="H618" s="32"/>
      <c r="I618" s="33"/>
      <c r="K618" s="3"/>
      <c r="L618" s="3"/>
      <c r="M618" s="18"/>
      <c r="N618" s="18"/>
      <c r="O618" s="18"/>
      <c r="P618" s="111"/>
      <c r="Q618" s="18"/>
      <c r="R618" s="18"/>
      <c r="S618" s="3"/>
      <c r="T618" s="3"/>
      <c r="U618" s="3"/>
      <c r="V618" s="3"/>
      <c r="W618" s="3"/>
      <c r="X618" s="3"/>
      <c r="Y618" s="3"/>
      <c r="Z618" s="3"/>
      <c r="AA618" s="3"/>
      <c r="AB618" s="3"/>
      <c r="AC618" s="31">
        <f t="shared" si="116"/>
        <v>0</v>
      </c>
      <c r="AD618" s="31">
        <f t="shared" si="117"/>
        <v>0</v>
      </c>
      <c r="AE618" s="31">
        <f t="shared" si="118"/>
        <v>0</v>
      </c>
      <c r="AF618" s="31">
        <f t="shared" si="119"/>
        <v>0</v>
      </c>
      <c r="AG618" s="31">
        <f t="shared" si="120"/>
        <v>0</v>
      </c>
      <c r="AH618" s="31">
        <f t="shared" si="121"/>
        <v>0</v>
      </c>
      <c r="AI618" s="31">
        <f t="shared" si="122"/>
        <v>0</v>
      </c>
      <c r="AJ618" s="31">
        <f t="shared" si="123"/>
        <v>0</v>
      </c>
      <c r="AK618" s="31">
        <f t="shared" si="124"/>
        <v>0</v>
      </c>
      <c r="AL618" s="31">
        <f t="shared" si="125"/>
        <v>0</v>
      </c>
    </row>
    <row r="619" spans="1:38" ht="18.75" customHeight="1" x14ac:dyDescent="0.25">
      <c r="A619" s="17">
        <v>19</v>
      </c>
      <c r="B619" s="3" t="s">
        <v>327</v>
      </c>
      <c r="C619" s="16">
        <v>11881</v>
      </c>
      <c r="D619" s="16"/>
      <c r="E619" s="3"/>
      <c r="F619" s="3"/>
      <c r="G619" s="3"/>
      <c r="H619" s="32"/>
      <c r="I619" s="33"/>
      <c r="K619" s="3"/>
      <c r="L619" s="3"/>
      <c r="M619" s="18"/>
      <c r="N619" s="18"/>
      <c r="O619" s="18"/>
      <c r="P619" s="111"/>
      <c r="Q619" s="18"/>
      <c r="R619" s="18"/>
      <c r="S619" s="3"/>
      <c r="T619" s="3"/>
      <c r="U619" s="3"/>
      <c r="V619" s="3"/>
      <c r="W619" s="3"/>
      <c r="X619" s="3"/>
      <c r="Y619" s="3"/>
      <c r="Z619" s="3"/>
      <c r="AA619" s="3"/>
      <c r="AB619" s="3"/>
      <c r="AC619" s="31">
        <f t="shared" si="116"/>
        <v>0</v>
      </c>
      <c r="AD619" s="31">
        <f t="shared" si="117"/>
        <v>0</v>
      </c>
      <c r="AE619" s="31">
        <f t="shared" si="118"/>
        <v>0</v>
      </c>
      <c r="AF619" s="31">
        <f t="shared" si="119"/>
        <v>0</v>
      </c>
      <c r="AG619" s="31">
        <f t="shared" si="120"/>
        <v>0</v>
      </c>
      <c r="AH619" s="31">
        <f t="shared" si="121"/>
        <v>0</v>
      </c>
      <c r="AI619" s="31">
        <f t="shared" si="122"/>
        <v>0</v>
      </c>
      <c r="AJ619" s="31">
        <f t="shared" si="123"/>
        <v>0</v>
      </c>
      <c r="AK619" s="31">
        <f t="shared" si="124"/>
        <v>0</v>
      </c>
      <c r="AL619" s="31">
        <f t="shared" si="125"/>
        <v>0</v>
      </c>
    </row>
    <row r="620" spans="1:38" ht="18.75" customHeight="1" x14ac:dyDescent="0.25">
      <c r="A620" s="13">
        <v>698</v>
      </c>
      <c r="B620" s="5" t="s">
        <v>585</v>
      </c>
      <c r="C620" s="5">
        <v>137</v>
      </c>
      <c r="D620" s="5"/>
      <c r="E620" s="3"/>
      <c r="F620" s="3"/>
      <c r="G620" s="3"/>
      <c r="H620" s="32"/>
      <c r="I620" s="33"/>
      <c r="K620" s="3"/>
      <c r="L620" s="3"/>
      <c r="M620" s="18"/>
      <c r="N620" s="18"/>
      <c r="O620" s="18"/>
      <c r="P620" s="111"/>
      <c r="Q620" s="18"/>
      <c r="R620" s="18"/>
      <c r="S620" s="3"/>
      <c r="T620" s="3"/>
      <c r="U620" s="3"/>
      <c r="V620" s="3"/>
      <c r="W620" s="3"/>
      <c r="X620" s="3"/>
      <c r="Y620" s="3"/>
      <c r="Z620" s="3"/>
      <c r="AA620" s="3"/>
      <c r="AB620" s="3"/>
      <c r="AC620" s="31">
        <f t="shared" si="116"/>
        <v>0</v>
      </c>
      <c r="AD620" s="31">
        <f t="shared" si="117"/>
        <v>0</v>
      </c>
      <c r="AE620" s="31">
        <f t="shared" si="118"/>
        <v>0</v>
      </c>
      <c r="AF620" s="31">
        <f t="shared" si="119"/>
        <v>0</v>
      </c>
      <c r="AG620" s="31">
        <f t="shared" si="120"/>
        <v>0</v>
      </c>
      <c r="AH620" s="31">
        <f t="shared" si="121"/>
        <v>0</v>
      </c>
      <c r="AI620" s="31">
        <f t="shared" si="122"/>
        <v>0</v>
      </c>
      <c r="AJ620" s="31">
        <f t="shared" si="123"/>
        <v>0</v>
      </c>
      <c r="AK620" s="31">
        <f t="shared" si="124"/>
        <v>0</v>
      </c>
      <c r="AL620" s="31">
        <f t="shared" si="125"/>
        <v>0</v>
      </c>
    </row>
    <row r="621" spans="1:38" ht="18.75" customHeight="1" x14ac:dyDescent="0.25">
      <c r="A621" s="17">
        <v>0</v>
      </c>
      <c r="B621" s="3" t="s">
        <v>312</v>
      </c>
      <c r="C621" s="16"/>
      <c r="D621" s="16"/>
      <c r="E621" s="3">
        <v>0</v>
      </c>
      <c r="F621" s="3"/>
      <c r="G621" s="3" t="s">
        <v>17</v>
      </c>
      <c r="H621" s="32">
        <f>E621*'[1]Estimates for kW-kWh'!$E$4</f>
        <v>0</v>
      </c>
      <c r="I621" s="33">
        <f>H621*'[1]Estimates for kW-kWh'!$H$4</f>
        <v>0</v>
      </c>
      <c r="J621" s="34">
        <f>H621*'[1]Estimates for kW-kWh'!$I$4</f>
        <v>0</v>
      </c>
      <c r="K621" s="3"/>
      <c r="L621" s="3"/>
      <c r="M621" s="18" t="s">
        <v>313</v>
      </c>
      <c r="N621" s="18"/>
      <c r="O621" s="18"/>
      <c r="P621" s="111"/>
      <c r="Q621" s="18"/>
      <c r="R621" s="18"/>
      <c r="S621" s="3"/>
      <c r="T621" s="3"/>
      <c r="U621" s="3"/>
      <c r="V621" s="3"/>
      <c r="W621" s="3"/>
      <c r="X621" s="3"/>
      <c r="Y621" s="3"/>
      <c r="Z621" s="3"/>
      <c r="AA621" s="3"/>
      <c r="AB621" s="3"/>
      <c r="AC621" s="31" t="e">
        <f t="shared" si="116"/>
        <v>#DIV/0!</v>
      </c>
      <c r="AD621" s="31" t="e">
        <f t="shared" si="117"/>
        <v>#DIV/0!</v>
      </c>
      <c r="AE621" s="31" t="e">
        <f t="shared" si="118"/>
        <v>#DIV/0!</v>
      </c>
      <c r="AF621" s="31" t="e">
        <f t="shared" si="119"/>
        <v>#DIV/0!</v>
      </c>
      <c r="AG621" s="31" t="e">
        <f t="shared" si="120"/>
        <v>#DIV/0!</v>
      </c>
      <c r="AH621" s="31" t="e">
        <f t="shared" si="121"/>
        <v>#DIV/0!</v>
      </c>
      <c r="AI621" s="31" t="e">
        <f t="shared" si="122"/>
        <v>#DIV/0!</v>
      </c>
      <c r="AJ621" s="31" t="e">
        <f t="shared" si="123"/>
        <v>#DIV/0!</v>
      </c>
      <c r="AK621" s="31" t="e">
        <f t="shared" si="124"/>
        <v>#DIV/0!</v>
      </c>
      <c r="AL621" s="31" t="e">
        <f t="shared" si="125"/>
        <v>#DIV/0!</v>
      </c>
    </row>
    <row r="622" spans="1:38" ht="18.75" customHeight="1" x14ac:dyDescent="0.25">
      <c r="A622" s="17">
        <v>81</v>
      </c>
      <c r="B622" s="3" t="s">
        <v>340</v>
      </c>
      <c r="C622" s="16">
        <v>70181</v>
      </c>
      <c r="D622" s="16"/>
      <c r="E622" s="3"/>
      <c r="F622" s="3"/>
      <c r="G622" s="3"/>
      <c r="H622" s="32"/>
      <c r="I622" s="33"/>
      <c r="K622" s="3"/>
      <c r="L622" s="3"/>
      <c r="M622" s="18"/>
      <c r="N622" s="18"/>
      <c r="O622" s="18"/>
      <c r="P622" s="111"/>
      <c r="Q622" s="18"/>
      <c r="R622" s="18"/>
      <c r="S622" s="20">
        <v>3243600</v>
      </c>
      <c r="T622" s="20">
        <v>3121920</v>
      </c>
      <c r="U622" s="20">
        <v>2994480</v>
      </c>
      <c r="V622" s="22" t="s">
        <v>320</v>
      </c>
      <c r="W622" s="22" t="s">
        <v>320</v>
      </c>
      <c r="X622" s="22" t="s">
        <v>320</v>
      </c>
      <c r="Y622" s="22" t="s">
        <v>320</v>
      </c>
      <c r="Z622" s="22" t="s">
        <v>320</v>
      </c>
      <c r="AA622" s="22" t="s">
        <v>320</v>
      </c>
      <c r="AB622" s="22" t="s">
        <v>320</v>
      </c>
      <c r="AC622" s="31">
        <f t="shared" ref="AC622:AC623" si="126">S622/C622</f>
        <v>46.217637252247762</v>
      </c>
      <c r="AD622" s="31">
        <f t="shared" ref="AD622:AD623" si="127">T622/C622</f>
        <v>44.483834656103504</v>
      </c>
      <c r="AE622" s="31">
        <f t="shared" ref="AE622:AE623" si="128">U622/C622</f>
        <v>42.667958564283779</v>
      </c>
      <c r="AF622" s="31" t="e">
        <f t="shared" ref="AF622:AF623" si="129">V622/C622</f>
        <v>#VALUE!</v>
      </c>
      <c r="AG622" s="31" t="e">
        <f t="shared" ref="AG622:AG623" si="130">W622/C622</f>
        <v>#VALUE!</v>
      </c>
      <c r="AH622" s="31" t="e">
        <f t="shared" ref="AH622:AH623" si="131">X622/C622</f>
        <v>#VALUE!</v>
      </c>
      <c r="AI622" s="31" t="e">
        <f t="shared" ref="AI622:AI623" si="132">Y622/C622</f>
        <v>#VALUE!</v>
      </c>
      <c r="AJ622" s="31" t="e">
        <f t="shared" ref="AJ622:AJ623" si="133">Z622/C622</f>
        <v>#VALUE!</v>
      </c>
      <c r="AK622" s="31" t="e">
        <f t="shared" ref="AK622:AK623" si="134">AA622/C622</f>
        <v>#VALUE!</v>
      </c>
      <c r="AL622" s="31" t="e">
        <f t="shared" ref="AL622:AL623" si="135">AB622/C622</f>
        <v>#VALUE!</v>
      </c>
    </row>
    <row r="623" spans="1:38" ht="18.75" customHeight="1" x14ac:dyDescent="0.25">
      <c r="A623" s="17">
        <v>2</v>
      </c>
      <c r="B623" s="3" t="s">
        <v>322</v>
      </c>
      <c r="C623" s="16">
        <v>12182</v>
      </c>
      <c r="D623" s="16"/>
      <c r="E623" s="3"/>
      <c r="F623" s="3"/>
      <c r="G623" s="3"/>
      <c r="H623" s="32"/>
      <c r="I623" s="33"/>
      <c r="K623" s="3"/>
      <c r="L623" s="3"/>
      <c r="M623" s="18"/>
      <c r="N623" s="18"/>
      <c r="O623" s="18"/>
      <c r="P623" s="111"/>
      <c r="Q623" s="18"/>
      <c r="R623" s="18"/>
      <c r="S623" s="3"/>
      <c r="T623" s="3"/>
      <c r="U623" s="3"/>
      <c r="V623" s="3"/>
      <c r="W623" s="3"/>
      <c r="X623" s="3"/>
      <c r="Y623" s="3"/>
      <c r="Z623" s="3"/>
      <c r="AA623" s="3"/>
      <c r="AB623" s="3"/>
      <c r="AC623" s="31">
        <f t="shared" si="126"/>
        <v>0</v>
      </c>
      <c r="AD623" s="31">
        <f t="shared" si="127"/>
        <v>0</v>
      </c>
      <c r="AE623" s="31">
        <f t="shared" si="128"/>
        <v>0</v>
      </c>
      <c r="AF623" s="31">
        <f t="shared" si="129"/>
        <v>0</v>
      </c>
      <c r="AG623" s="31">
        <f t="shared" si="130"/>
        <v>0</v>
      </c>
      <c r="AH623" s="31">
        <f t="shared" si="131"/>
        <v>0</v>
      </c>
      <c r="AI623" s="31">
        <f t="shared" si="132"/>
        <v>0</v>
      </c>
      <c r="AJ623" s="31">
        <f t="shared" si="133"/>
        <v>0</v>
      </c>
      <c r="AK623" s="31">
        <f t="shared" si="134"/>
        <v>0</v>
      </c>
      <c r="AL623" s="31">
        <f t="shared" si="135"/>
        <v>0</v>
      </c>
    </row>
    <row r="624" spans="1:38" ht="18.75" customHeight="1" x14ac:dyDescent="0.25">
      <c r="A624" s="17">
        <v>298</v>
      </c>
      <c r="B624" s="3" t="s">
        <v>442</v>
      </c>
      <c r="C624" s="16">
        <v>12288</v>
      </c>
      <c r="D624" s="16"/>
      <c r="E624" s="3"/>
      <c r="F624" s="3"/>
      <c r="G624" s="3"/>
      <c r="H624" s="32"/>
      <c r="I624" s="33"/>
      <c r="K624" s="3"/>
      <c r="L624" s="3"/>
      <c r="M624" s="18"/>
      <c r="N624" s="18"/>
      <c r="O624" s="18"/>
      <c r="P624" s="111"/>
      <c r="Q624" s="18"/>
      <c r="R624" s="18"/>
      <c r="S624" s="3"/>
      <c r="T624" s="3"/>
      <c r="U624" s="3"/>
      <c r="V624" s="3"/>
      <c r="W624" s="3"/>
      <c r="X624" s="3"/>
      <c r="Y624" s="3"/>
      <c r="Z624" s="3"/>
      <c r="AA624" s="3"/>
      <c r="AB624" s="3"/>
      <c r="AC624" s="31">
        <f t="shared" ref="AC624:AC687" si="136">S624/C624</f>
        <v>0</v>
      </c>
      <c r="AD624" s="31">
        <f t="shared" ref="AD624:AD687" si="137">T624/C624</f>
        <v>0</v>
      </c>
      <c r="AE624" s="31">
        <f t="shared" ref="AE624:AE687" si="138">U624/C624</f>
        <v>0</v>
      </c>
      <c r="AF624" s="31">
        <f t="shared" ref="AF624:AF687" si="139">V624/C624</f>
        <v>0</v>
      </c>
      <c r="AG624" s="31">
        <f t="shared" ref="AG624:AG687" si="140">W624/C624</f>
        <v>0</v>
      </c>
      <c r="AH624" s="31">
        <f t="shared" ref="AH624:AH687" si="141">X624/C624</f>
        <v>0</v>
      </c>
      <c r="AI624" s="31">
        <f t="shared" ref="AI624:AI687" si="142">Y624/C624</f>
        <v>0</v>
      </c>
      <c r="AJ624" s="31">
        <f t="shared" ref="AJ624:AJ687" si="143">Z624/C624</f>
        <v>0</v>
      </c>
      <c r="AK624" s="31">
        <f t="shared" ref="AK624:AK687" si="144">AA624/C624</f>
        <v>0</v>
      </c>
      <c r="AL624" s="31">
        <f t="shared" ref="AL624:AL687" si="145">AB624/C624</f>
        <v>0</v>
      </c>
    </row>
    <row r="625" spans="1:38" ht="18.75" customHeight="1" x14ac:dyDescent="0.25">
      <c r="A625" s="17">
        <v>288</v>
      </c>
      <c r="B625" s="3" t="s">
        <v>475</v>
      </c>
      <c r="C625" s="16">
        <v>2400</v>
      </c>
      <c r="D625" s="16"/>
      <c r="E625" s="3"/>
      <c r="F625" s="3"/>
      <c r="G625" s="3"/>
      <c r="H625" s="32"/>
      <c r="I625" s="33"/>
      <c r="K625" s="3"/>
      <c r="L625" s="3"/>
      <c r="M625" s="18"/>
      <c r="N625" s="18"/>
      <c r="O625" s="18"/>
      <c r="P625" s="111"/>
      <c r="Q625" s="18"/>
      <c r="R625" s="18"/>
      <c r="S625" s="3"/>
      <c r="T625" s="3"/>
      <c r="U625" s="3"/>
      <c r="V625" s="3"/>
      <c r="W625" s="3"/>
      <c r="X625" s="3"/>
      <c r="Y625" s="3"/>
      <c r="Z625" s="3"/>
      <c r="AA625" s="3"/>
      <c r="AB625" s="3"/>
      <c r="AC625" s="31">
        <f t="shared" si="136"/>
        <v>0</v>
      </c>
      <c r="AD625" s="31">
        <f t="shared" si="137"/>
        <v>0</v>
      </c>
      <c r="AE625" s="31">
        <f t="shared" si="138"/>
        <v>0</v>
      </c>
      <c r="AF625" s="31">
        <f t="shared" si="139"/>
        <v>0</v>
      </c>
      <c r="AG625" s="31">
        <f t="shared" si="140"/>
        <v>0</v>
      </c>
      <c r="AH625" s="31">
        <f t="shared" si="141"/>
        <v>0</v>
      </c>
      <c r="AI625" s="31">
        <f t="shared" si="142"/>
        <v>0</v>
      </c>
      <c r="AJ625" s="31">
        <f t="shared" si="143"/>
        <v>0</v>
      </c>
      <c r="AK625" s="31">
        <f t="shared" si="144"/>
        <v>0</v>
      </c>
      <c r="AL625" s="31">
        <f t="shared" si="145"/>
        <v>0</v>
      </c>
    </row>
    <row r="626" spans="1:38" ht="18.75" customHeight="1" x14ac:dyDescent="0.25">
      <c r="A626" s="17">
        <v>892</v>
      </c>
      <c r="B626" s="3" t="s">
        <v>669</v>
      </c>
      <c r="C626" s="16">
        <v>850</v>
      </c>
      <c r="D626" s="16"/>
      <c r="E626" s="3"/>
      <c r="F626" s="3"/>
      <c r="G626" s="3"/>
      <c r="H626" s="32"/>
      <c r="I626" s="33"/>
      <c r="K626" s="3"/>
      <c r="L626" s="3"/>
      <c r="M626" s="18"/>
      <c r="N626" s="18"/>
      <c r="O626" s="18"/>
      <c r="P626" s="111"/>
      <c r="Q626" s="18"/>
      <c r="R626" s="18"/>
      <c r="S626" s="3"/>
      <c r="T626" s="3"/>
      <c r="U626" s="3"/>
      <c r="V626" s="3"/>
      <c r="W626" s="3"/>
      <c r="X626" s="3"/>
      <c r="Y626" s="3"/>
      <c r="Z626" s="3"/>
      <c r="AA626" s="3"/>
      <c r="AB626" s="3"/>
      <c r="AC626" s="31">
        <f t="shared" si="136"/>
        <v>0</v>
      </c>
      <c r="AD626" s="31">
        <f t="shared" si="137"/>
        <v>0</v>
      </c>
      <c r="AE626" s="31">
        <f t="shared" si="138"/>
        <v>0</v>
      </c>
      <c r="AF626" s="31">
        <f t="shared" si="139"/>
        <v>0</v>
      </c>
      <c r="AG626" s="31">
        <f t="shared" si="140"/>
        <v>0</v>
      </c>
      <c r="AH626" s="31">
        <f t="shared" si="141"/>
        <v>0</v>
      </c>
      <c r="AI626" s="31">
        <f t="shared" si="142"/>
        <v>0</v>
      </c>
      <c r="AJ626" s="31">
        <f t="shared" si="143"/>
        <v>0</v>
      </c>
      <c r="AK626" s="31">
        <f t="shared" si="144"/>
        <v>0</v>
      </c>
      <c r="AL626" s="31">
        <f t="shared" si="145"/>
        <v>0</v>
      </c>
    </row>
    <row r="627" spans="1:38" ht="18.75" customHeight="1" x14ac:dyDescent="0.25">
      <c r="A627" s="17">
        <v>891</v>
      </c>
      <c r="B627" s="3" t="s">
        <v>668</v>
      </c>
      <c r="C627" s="16">
        <v>400</v>
      </c>
      <c r="D627" s="16"/>
      <c r="E627" s="3"/>
      <c r="F627" s="3"/>
      <c r="G627" s="3"/>
      <c r="H627" s="32"/>
      <c r="I627" s="33"/>
      <c r="K627" s="3"/>
      <c r="L627" s="3"/>
      <c r="M627" s="18"/>
      <c r="N627" s="18"/>
      <c r="O627" s="18"/>
      <c r="P627" s="111"/>
      <c r="Q627" s="18"/>
      <c r="R627" s="18"/>
      <c r="S627" s="3"/>
      <c r="T627" s="3"/>
      <c r="U627" s="3"/>
      <c r="V627" s="3"/>
      <c r="W627" s="3"/>
      <c r="X627" s="3"/>
      <c r="Y627" s="3"/>
      <c r="Z627" s="3"/>
      <c r="AA627" s="3"/>
      <c r="AB627" s="3"/>
      <c r="AC627" s="31">
        <f t="shared" si="136"/>
        <v>0</v>
      </c>
      <c r="AD627" s="31">
        <f t="shared" si="137"/>
        <v>0</v>
      </c>
      <c r="AE627" s="31">
        <f t="shared" si="138"/>
        <v>0</v>
      </c>
      <c r="AF627" s="31">
        <f t="shared" si="139"/>
        <v>0</v>
      </c>
      <c r="AG627" s="31">
        <f t="shared" si="140"/>
        <v>0</v>
      </c>
      <c r="AH627" s="31">
        <f t="shared" si="141"/>
        <v>0</v>
      </c>
      <c r="AI627" s="31">
        <f t="shared" si="142"/>
        <v>0</v>
      </c>
      <c r="AJ627" s="31">
        <f t="shared" si="143"/>
        <v>0</v>
      </c>
      <c r="AK627" s="31">
        <f t="shared" si="144"/>
        <v>0</v>
      </c>
      <c r="AL627" s="31">
        <f t="shared" si="145"/>
        <v>0</v>
      </c>
    </row>
    <row r="628" spans="1:38" ht="18.75" customHeight="1" x14ac:dyDescent="0.25">
      <c r="A628" s="13">
        <v>803</v>
      </c>
      <c r="B628" s="5" t="s">
        <v>592</v>
      </c>
      <c r="C628" s="14">
        <v>2160</v>
      </c>
      <c r="D628" s="14"/>
      <c r="E628" s="3"/>
      <c r="F628" s="3"/>
      <c r="G628" s="3"/>
      <c r="H628" s="32"/>
      <c r="I628" s="33"/>
      <c r="K628" s="3"/>
      <c r="L628" s="3"/>
      <c r="M628" s="18"/>
      <c r="N628" s="18"/>
      <c r="O628" s="18"/>
      <c r="P628" s="111"/>
      <c r="Q628" s="18"/>
      <c r="R628" s="18"/>
      <c r="S628" s="3"/>
      <c r="T628" s="3"/>
      <c r="U628" s="3"/>
      <c r="V628" s="3"/>
      <c r="W628" s="3"/>
      <c r="X628" s="3"/>
      <c r="Y628" s="3"/>
      <c r="Z628" s="3"/>
      <c r="AA628" s="3"/>
      <c r="AB628" s="3"/>
      <c r="AC628" s="31">
        <f t="shared" si="136"/>
        <v>0</v>
      </c>
      <c r="AD628" s="31">
        <f t="shared" si="137"/>
        <v>0</v>
      </c>
      <c r="AE628" s="31">
        <f t="shared" si="138"/>
        <v>0</v>
      </c>
      <c r="AF628" s="31">
        <f t="shared" si="139"/>
        <v>0</v>
      </c>
      <c r="AG628" s="31">
        <f t="shared" si="140"/>
        <v>0</v>
      </c>
      <c r="AH628" s="31">
        <f t="shared" si="141"/>
        <v>0</v>
      </c>
      <c r="AI628" s="31">
        <f t="shared" si="142"/>
        <v>0</v>
      </c>
      <c r="AJ628" s="31">
        <f t="shared" si="143"/>
        <v>0</v>
      </c>
      <c r="AK628" s="31">
        <f t="shared" si="144"/>
        <v>0</v>
      </c>
      <c r="AL628" s="31">
        <f t="shared" si="145"/>
        <v>0</v>
      </c>
    </row>
    <row r="629" spans="1:38" ht="18.75" customHeight="1" x14ac:dyDescent="0.25">
      <c r="A629" s="17">
        <v>865</v>
      </c>
      <c r="B629" s="3" t="s">
        <v>644</v>
      </c>
      <c r="C629" s="16">
        <v>2360</v>
      </c>
      <c r="D629" s="16"/>
      <c r="E629" s="3"/>
      <c r="F629" s="3"/>
      <c r="G629" s="3"/>
      <c r="H629" s="32"/>
      <c r="I629" s="33"/>
      <c r="K629" s="3"/>
      <c r="L629" s="3"/>
      <c r="M629" s="18"/>
      <c r="N629" s="18"/>
      <c r="O629" s="18"/>
      <c r="P629" s="111"/>
      <c r="Q629" s="18"/>
      <c r="R629" s="18"/>
      <c r="S629" s="3"/>
      <c r="T629" s="3"/>
      <c r="U629" s="3"/>
      <c r="V629" s="3"/>
      <c r="W629" s="3"/>
      <c r="X629" s="3"/>
      <c r="Y629" s="3"/>
      <c r="Z629" s="3"/>
      <c r="AA629" s="3"/>
      <c r="AB629" s="3"/>
      <c r="AC629" s="31">
        <f t="shared" si="136"/>
        <v>0</v>
      </c>
      <c r="AD629" s="31">
        <f t="shared" si="137"/>
        <v>0</v>
      </c>
      <c r="AE629" s="31">
        <f t="shared" si="138"/>
        <v>0</v>
      </c>
      <c r="AF629" s="31">
        <f t="shared" si="139"/>
        <v>0</v>
      </c>
      <c r="AG629" s="31">
        <f t="shared" si="140"/>
        <v>0</v>
      </c>
      <c r="AH629" s="31">
        <f t="shared" si="141"/>
        <v>0</v>
      </c>
      <c r="AI629" s="31">
        <f t="shared" si="142"/>
        <v>0</v>
      </c>
      <c r="AJ629" s="31">
        <f t="shared" si="143"/>
        <v>0</v>
      </c>
      <c r="AK629" s="31">
        <f t="shared" si="144"/>
        <v>0</v>
      </c>
      <c r="AL629" s="31">
        <f t="shared" si="145"/>
        <v>0</v>
      </c>
    </row>
    <row r="630" spans="1:38" ht="18.75" customHeight="1" x14ac:dyDescent="0.25">
      <c r="A630" s="24">
        <v>163</v>
      </c>
      <c r="B630" s="5" t="s">
        <v>381</v>
      </c>
      <c r="C630" s="14">
        <v>2438</v>
      </c>
      <c r="D630" s="14"/>
      <c r="E630" s="2"/>
      <c r="F630" s="2"/>
      <c r="G630" s="2"/>
      <c r="H630" s="35"/>
      <c r="I630" s="36"/>
      <c r="J630" s="37"/>
      <c r="K630" s="2"/>
      <c r="L630" s="2"/>
      <c r="M630" s="38"/>
      <c r="N630" s="38"/>
      <c r="O630" s="38"/>
      <c r="P630" s="39"/>
      <c r="Q630" s="38"/>
      <c r="R630" s="38"/>
      <c r="S630" s="2"/>
      <c r="T630" s="2"/>
      <c r="U630" s="2"/>
      <c r="V630" s="2"/>
      <c r="W630" s="2"/>
      <c r="X630" s="2"/>
      <c r="Y630" s="2"/>
      <c r="Z630" s="2"/>
      <c r="AA630" s="2"/>
      <c r="AB630" s="2"/>
      <c r="AC630" s="31">
        <f t="shared" si="136"/>
        <v>0</v>
      </c>
      <c r="AD630" s="31">
        <f t="shared" si="137"/>
        <v>0</v>
      </c>
      <c r="AE630" s="31">
        <f t="shared" si="138"/>
        <v>0</v>
      </c>
      <c r="AF630" s="31">
        <f t="shared" si="139"/>
        <v>0</v>
      </c>
      <c r="AG630" s="31">
        <f t="shared" si="140"/>
        <v>0</v>
      </c>
      <c r="AH630" s="31">
        <f t="shared" si="141"/>
        <v>0</v>
      </c>
      <c r="AI630" s="31">
        <f t="shared" si="142"/>
        <v>0</v>
      </c>
      <c r="AJ630" s="31">
        <f t="shared" si="143"/>
        <v>0</v>
      </c>
      <c r="AK630" s="31">
        <f t="shared" si="144"/>
        <v>0</v>
      </c>
      <c r="AL630" s="31">
        <f t="shared" si="145"/>
        <v>0</v>
      </c>
    </row>
    <row r="631" spans="1:38" ht="18.75" customHeight="1" x14ac:dyDescent="0.25">
      <c r="A631" s="13">
        <v>829</v>
      </c>
      <c r="B631" s="5" t="s">
        <v>613</v>
      </c>
      <c r="C631" s="14">
        <v>3024</v>
      </c>
      <c r="D631" s="14"/>
      <c r="E631" s="3"/>
      <c r="F631" s="3"/>
      <c r="G631" s="3"/>
      <c r="H631" s="32"/>
      <c r="I631" s="33"/>
      <c r="K631" s="3"/>
      <c r="L631" s="3"/>
      <c r="M631" s="18"/>
      <c r="N631" s="18"/>
      <c r="O631" s="18"/>
      <c r="P631" s="111"/>
      <c r="Q631" s="18"/>
      <c r="R631" s="18"/>
      <c r="S631" s="3"/>
      <c r="T631" s="3"/>
      <c r="U631" s="3"/>
      <c r="V631" s="3"/>
      <c r="W631" s="3"/>
      <c r="X631" s="3"/>
      <c r="Y631" s="3"/>
      <c r="Z631" s="3"/>
      <c r="AA631" s="3"/>
      <c r="AB631" s="3"/>
      <c r="AC631" s="31">
        <f t="shared" si="136"/>
        <v>0</v>
      </c>
      <c r="AD631" s="31">
        <f t="shared" si="137"/>
        <v>0</v>
      </c>
      <c r="AE631" s="31">
        <f t="shared" si="138"/>
        <v>0</v>
      </c>
      <c r="AF631" s="31">
        <f t="shared" si="139"/>
        <v>0</v>
      </c>
      <c r="AG631" s="31">
        <f t="shared" si="140"/>
        <v>0</v>
      </c>
      <c r="AH631" s="31">
        <f t="shared" si="141"/>
        <v>0</v>
      </c>
      <c r="AI631" s="31">
        <f t="shared" si="142"/>
        <v>0</v>
      </c>
      <c r="AJ631" s="31">
        <f t="shared" si="143"/>
        <v>0</v>
      </c>
      <c r="AK631" s="31">
        <f t="shared" si="144"/>
        <v>0</v>
      </c>
      <c r="AL631" s="31">
        <f t="shared" si="145"/>
        <v>0</v>
      </c>
    </row>
    <row r="632" spans="1:38" ht="18.75" customHeight="1" x14ac:dyDescent="0.25">
      <c r="A632" s="17">
        <v>299</v>
      </c>
      <c r="B632" s="3" t="s">
        <v>443</v>
      </c>
      <c r="C632" s="16">
        <v>1680</v>
      </c>
      <c r="D632" s="16"/>
      <c r="E632" s="3"/>
      <c r="F632" s="3"/>
      <c r="G632" s="3"/>
      <c r="H632" s="32"/>
      <c r="I632" s="33"/>
      <c r="K632" s="3"/>
      <c r="L632" s="3"/>
      <c r="M632" s="18"/>
      <c r="N632" s="18"/>
      <c r="O632" s="18"/>
      <c r="P632" s="111"/>
      <c r="Q632" s="18"/>
      <c r="R632" s="18"/>
      <c r="S632" s="3"/>
      <c r="T632" s="3"/>
      <c r="U632" s="3"/>
      <c r="V632" s="3"/>
      <c r="W632" s="3"/>
      <c r="X632" s="3"/>
      <c r="Y632" s="3"/>
      <c r="Z632" s="3"/>
      <c r="AA632" s="3"/>
      <c r="AB632" s="3"/>
      <c r="AC632" s="31">
        <f t="shared" si="136"/>
        <v>0</v>
      </c>
      <c r="AD632" s="31">
        <f t="shared" si="137"/>
        <v>0</v>
      </c>
      <c r="AE632" s="31">
        <f t="shared" si="138"/>
        <v>0</v>
      </c>
      <c r="AF632" s="31">
        <f t="shared" si="139"/>
        <v>0</v>
      </c>
      <c r="AG632" s="31">
        <f t="shared" si="140"/>
        <v>0</v>
      </c>
      <c r="AH632" s="31">
        <f t="shared" si="141"/>
        <v>0</v>
      </c>
      <c r="AI632" s="31">
        <f t="shared" si="142"/>
        <v>0</v>
      </c>
      <c r="AJ632" s="31">
        <f t="shared" si="143"/>
        <v>0</v>
      </c>
      <c r="AK632" s="31">
        <f t="shared" si="144"/>
        <v>0</v>
      </c>
      <c r="AL632" s="31">
        <f t="shared" si="145"/>
        <v>0</v>
      </c>
    </row>
    <row r="633" spans="1:38" ht="18.75" customHeight="1" x14ac:dyDescent="0.25">
      <c r="A633" s="17">
        <v>114</v>
      </c>
      <c r="B633" s="3" t="s">
        <v>352</v>
      </c>
      <c r="C633" s="16">
        <v>3282</v>
      </c>
      <c r="D633" s="16"/>
      <c r="E633" s="3"/>
      <c r="F633" s="3"/>
      <c r="G633" s="3"/>
      <c r="H633" s="32"/>
      <c r="I633" s="33"/>
      <c r="K633" s="3"/>
      <c r="L633" s="3"/>
      <c r="M633" s="18"/>
      <c r="N633" s="18"/>
      <c r="O633" s="18"/>
      <c r="P633" s="111"/>
      <c r="Q633" s="18"/>
      <c r="R633" s="18"/>
      <c r="S633" s="3"/>
      <c r="T633" s="3"/>
      <c r="U633" s="3"/>
      <c r="V633" s="3"/>
      <c r="W633" s="3"/>
      <c r="X633" s="3"/>
      <c r="Y633" s="3"/>
      <c r="Z633" s="3"/>
      <c r="AA633" s="3"/>
      <c r="AB633" s="3"/>
      <c r="AC633" s="31">
        <f t="shared" si="136"/>
        <v>0</v>
      </c>
      <c r="AD633" s="31">
        <f t="shared" si="137"/>
        <v>0</v>
      </c>
      <c r="AE633" s="31">
        <f t="shared" si="138"/>
        <v>0</v>
      </c>
      <c r="AF633" s="31">
        <f t="shared" si="139"/>
        <v>0</v>
      </c>
      <c r="AG633" s="31">
        <f t="shared" si="140"/>
        <v>0</v>
      </c>
      <c r="AH633" s="31">
        <f t="shared" si="141"/>
        <v>0</v>
      </c>
      <c r="AI633" s="31">
        <f t="shared" si="142"/>
        <v>0</v>
      </c>
      <c r="AJ633" s="31">
        <f t="shared" si="143"/>
        <v>0</v>
      </c>
      <c r="AK633" s="31">
        <f t="shared" si="144"/>
        <v>0</v>
      </c>
      <c r="AL633" s="31">
        <f t="shared" si="145"/>
        <v>0</v>
      </c>
    </row>
    <row r="634" spans="1:38" ht="18.75" customHeight="1" x14ac:dyDescent="0.25">
      <c r="A634" s="17">
        <v>216</v>
      </c>
      <c r="B634" s="3" t="s">
        <v>409</v>
      </c>
      <c r="C634" s="16">
        <v>16000</v>
      </c>
      <c r="D634" s="16"/>
      <c r="E634" s="3"/>
      <c r="F634" s="3"/>
      <c r="G634" s="3"/>
      <c r="H634" s="32"/>
      <c r="I634" s="33"/>
      <c r="K634" s="3"/>
      <c r="L634" s="3"/>
      <c r="M634" s="18"/>
      <c r="N634" s="18"/>
      <c r="O634" s="18"/>
      <c r="P634" s="111"/>
      <c r="Q634" s="18"/>
      <c r="R634" s="18"/>
      <c r="S634" s="3"/>
      <c r="T634" s="3"/>
      <c r="U634" s="3"/>
      <c r="V634" s="3"/>
      <c r="W634" s="3"/>
      <c r="X634" s="3"/>
      <c r="Y634" s="3"/>
      <c r="Z634" s="3"/>
      <c r="AA634" s="3"/>
      <c r="AB634" s="3"/>
      <c r="AC634" s="31">
        <f t="shared" si="136"/>
        <v>0</v>
      </c>
      <c r="AD634" s="31">
        <f t="shared" si="137"/>
        <v>0</v>
      </c>
      <c r="AE634" s="31">
        <f t="shared" si="138"/>
        <v>0</v>
      </c>
      <c r="AF634" s="31">
        <f t="shared" si="139"/>
        <v>0</v>
      </c>
      <c r="AG634" s="31">
        <f t="shared" si="140"/>
        <v>0</v>
      </c>
      <c r="AH634" s="31">
        <f t="shared" si="141"/>
        <v>0</v>
      </c>
      <c r="AI634" s="31">
        <f t="shared" si="142"/>
        <v>0</v>
      </c>
      <c r="AJ634" s="31">
        <f t="shared" si="143"/>
        <v>0</v>
      </c>
      <c r="AK634" s="31">
        <f t="shared" si="144"/>
        <v>0</v>
      </c>
      <c r="AL634" s="31">
        <f t="shared" si="145"/>
        <v>0</v>
      </c>
    </row>
    <row r="635" spans="1:38" ht="18.75" customHeight="1" x14ac:dyDescent="0.25">
      <c r="A635" s="17">
        <v>994</v>
      </c>
      <c r="B635" s="3" t="s">
        <v>759</v>
      </c>
      <c r="C635" s="16">
        <v>852</v>
      </c>
      <c r="D635" s="16"/>
      <c r="E635" s="3"/>
      <c r="F635" s="3"/>
      <c r="G635" s="3"/>
      <c r="H635" s="32"/>
      <c r="I635" s="33"/>
      <c r="K635" s="3"/>
      <c r="L635" s="3"/>
      <c r="M635" s="18"/>
      <c r="N635" s="18"/>
      <c r="O635" s="18"/>
      <c r="P635" s="111"/>
      <c r="Q635" s="18"/>
      <c r="R635" s="18"/>
      <c r="S635" s="3"/>
      <c r="T635" s="3"/>
      <c r="U635" s="3"/>
      <c r="V635" s="3"/>
      <c r="W635" s="3"/>
      <c r="X635" s="3"/>
      <c r="Y635" s="3"/>
      <c r="Z635" s="3"/>
      <c r="AA635" s="3"/>
      <c r="AB635" s="3"/>
      <c r="AC635" s="31">
        <f t="shared" si="136"/>
        <v>0</v>
      </c>
      <c r="AD635" s="31">
        <f t="shared" si="137"/>
        <v>0</v>
      </c>
      <c r="AE635" s="31">
        <f t="shared" si="138"/>
        <v>0</v>
      </c>
      <c r="AF635" s="31">
        <f t="shared" si="139"/>
        <v>0</v>
      </c>
      <c r="AG635" s="31">
        <f t="shared" si="140"/>
        <v>0</v>
      </c>
      <c r="AH635" s="31">
        <f t="shared" si="141"/>
        <v>0</v>
      </c>
      <c r="AI635" s="31">
        <f t="shared" si="142"/>
        <v>0</v>
      </c>
      <c r="AJ635" s="31">
        <f t="shared" si="143"/>
        <v>0</v>
      </c>
      <c r="AK635" s="31">
        <f t="shared" si="144"/>
        <v>0</v>
      </c>
      <c r="AL635" s="31">
        <f t="shared" si="145"/>
        <v>0</v>
      </c>
    </row>
    <row r="636" spans="1:38" ht="18.75" customHeight="1" x14ac:dyDescent="0.25">
      <c r="A636" s="17">
        <v>877</v>
      </c>
      <c r="B636" s="3" t="s">
        <v>656</v>
      </c>
      <c r="C636" s="16">
        <v>3200</v>
      </c>
      <c r="D636" s="16"/>
      <c r="E636" s="3"/>
      <c r="F636" s="3"/>
      <c r="G636" s="3"/>
      <c r="H636" s="32"/>
      <c r="I636" s="33"/>
      <c r="K636" s="3"/>
      <c r="L636" s="3"/>
      <c r="M636" s="18"/>
      <c r="N636" s="18"/>
      <c r="O636" s="18"/>
      <c r="P636" s="111"/>
      <c r="Q636" s="18"/>
      <c r="R636" s="18"/>
      <c r="S636" s="3"/>
      <c r="T636" s="3"/>
      <c r="U636" s="3"/>
      <c r="V636" s="3"/>
      <c r="W636" s="3"/>
      <c r="X636" s="3"/>
      <c r="Y636" s="3"/>
      <c r="Z636" s="3"/>
      <c r="AA636" s="3"/>
      <c r="AB636" s="3"/>
      <c r="AC636" s="31">
        <f t="shared" si="136"/>
        <v>0</v>
      </c>
      <c r="AD636" s="31">
        <f t="shared" si="137"/>
        <v>0</v>
      </c>
      <c r="AE636" s="31">
        <f t="shared" si="138"/>
        <v>0</v>
      </c>
      <c r="AF636" s="31">
        <f t="shared" si="139"/>
        <v>0</v>
      </c>
      <c r="AG636" s="31">
        <f t="shared" si="140"/>
        <v>0</v>
      </c>
      <c r="AH636" s="31">
        <f t="shared" si="141"/>
        <v>0</v>
      </c>
      <c r="AI636" s="31">
        <f t="shared" si="142"/>
        <v>0</v>
      </c>
      <c r="AJ636" s="31">
        <f t="shared" si="143"/>
        <v>0</v>
      </c>
      <c r="AK636" s="31">
        <f t="shared" si="144"/>
        <v>0</v>
      </c>
      <c r="AL636" s="31">
        <f t="shared" si="145"/>
        <v>0</v>
      </c>
    </row>
    <row r="637" spans="1:38" ht="18.75" customHeight="1" x14ac:dyDescent="0.25">
      <c r="A637" s="13">
        <v>665</v>
      </c>
      <c r="B637" s="5" t="s">
        <v>553</v>
      </c>
      <c r="C637" s="14">
        <v>5567</v>
      </c>
      <c r="D637" s="14"/>
      <c r="E637" s="3"/>
      <c r="F637" s="3"/>
      <c r="G637" s="3"/>
      <c r="H637" s="32"/>
      <c r="I637" s="33"/>
      <c r="K637" s="3"/>
      <c r="L637" s="3"/>
      <c r="M637" s="18"/>
      <c r="N637" s="18"/>
      <c r="O637" s="18"/>
      <c r="P637" s="111"/>
      <c r="Q637" s="18"/>
      <c r="R637" s="18"/>
      <c r="S637" s="3"/>
      <c r="T637" s="3"/>
      <c r="U637" s="3"/>
      <c r="V637" s="3"/>
      <c r="W637" s="3"/>
      <c r="X637" s="3"/>
      <c r="Y637" s="3"/>
      <c r="Z637" s="3"/>
      <c r="AA637" s="3"/>
      <c r="AB637" s="3"/>
      <c r="AC637" s="31">
        <f t="shared" si="136"/>
        <v>0</v>
      </c>
      <c r="AD637" s="31">
        <f t="shared" si="137"/>
        <v>0</v>
      </c>
      <c r="AE637" s="31">
        <f t="shared" si="138"/>
        <v>0</v>
      </c>
      <c r="AF637" s="31">
        <f t="shared" si="139"/>
        <v>0</v>
      </c>
      <c r="AG637" s="31">
        <f t="shared" si="140"/>
        <v>0</v>
      </c>
      <c r="AH637" s="31">
        <f t="shared" si="141"/>
        <v>0</v>
      </c>
      <c r="AI637" s="31">
        <f t="shared" si="142"/>
        <v>0</v>
      </c>
      <c r="AJ637" s="31">
        <f t="shared" si="143"/>
        <v>0</v>
      </c>
      <c r="AK637" s="31">
        <f t="shared" si="144"/>
        <v>0</v>
      </c>
      <c r="AL637" s="31">
        <f t="shared" si="145"/>
        <v>0</v>
      </c>
    </row>
    <row r="638" spans="1:38" ht="18.75" customHeight="1" x14ac:dyDescent="0.25">
      <c r="A638" s="13">
        <v>666</v>
      </c>
      <c r="B638" s="5" t="s">
        <v>554</v>
      </c>
      <c r="C638" s="14">
        <v>3200</v>
      </c>
      <c r="D638" s="14"/>
      <c r="E638" s="3"/>
      <c r="F638" s="3"/>
      <c r="G638" s="3"/>
      <c r="H638" s="32"/>
      <c r="I638" s="33"/>
      <c r="K638" s="3"/>
      <c r="L638" s="3"/>
      <c r="M638" s="18"/>
      <c r="N638" s="18"/>
      <c r="O638" s="18"/>
      <c r="P638" s="111"/>
      <c r="Q638" s="18"/>
      <c r="R638" s="18"/>
      <c r="S638" s="3"/>
      <c r="T638" s="3"/>
      <c r="U638" s="3"/>
      <c r="V638" s="3"/>
      <c r="W638" s="3"/>
      <c r="X638" s="3"/>
      <c r="Y638" s="3"/>
      <c r="Z638" s="3"/>
      <c r="AA638" s="3"/>
      <c r="AB638" s="3"/>
      <c r="AC638" s="31">
        <f t="shared" si="136"/>
        <v>0</v>
      </c>
      <c r="AD638" s="31">
        <f t="shared" si="137"/>
        <v>0</v>
      </c>
      <c r="AE638" s="31">
        <f t="shared" si="138"/>
        <v>0</v>
      </c>
      <c r="AF638" s="31">
        <f t="shared" si="139"/>
        <v>0</v>
      </c>
      <c r="AG638" s="31">
        <f t="shared" si="140"/>
        <v>0</v>
      </c>
      <c r="AH638" s="31">
        <f t="shared" si="141"/>
        <v>0</v>
      </c>
      <c r="AI638" s="31">
        <f t="shared" si="142"/>
        <v>0</v>
      </c>
      <c r="AJ638" s="31">
        <f t="shared" si="143"/>
        <v>0</v>
      </c>
      <c r="AK638" s="31">
        <f t="shared" si="144"/>
        <v>0</v>
      </c>
      <c r="AL638" s="31">
        <f t="shared" si="145"/>
        <v>0</v>
      </c>
    </row>
    <row r="639" spans="1:38" ht="18.75" customHeight="1" x14ac:dyDescent="0.25">
      <c r="A639" s="13">
        <v>667</v>
      </c>
      <c r="B639" s="5" t="s">
        <v>555</v>
      </c>
      <c r="C639" s="14">
        <v>9600</v>
      </c>
      <c r="D639" s="14"/>
      <c r="E639" s="3"/>
      <c r="F639" s="3"/>
      <c r="G639" s="3"/>
      <c r="H639" s="32"/>
      <c r="I639" s="33"/>
      <c r="K639" s="3"/>
      <c r="L639" s="3"/>
      <c r="M639" s="18"/>
      <c r="N639" s="18"/>
      <c r="O639" s="18"/>
      <c r="P639" s="111"/>
      <c r="Q639" s="18"/>
      <c r="R639" s="18"/>
      <c r="S639" s="3"/>
      <c r="T639" s="3"/>
      <c r="U639" s="3"/>
      <c r="V639" s="3"/>
      <c r="W639" s="3"/>
      <c r="X639" s="3"/>
      <c r="Y639" s="3"/>
      <c r="Z639" s="3"/>
      <c r="AA639" s="3"/>
      <c r="AB639" s="3"/>
      <c r="AC639" s="31">
        <f t="shared" si="136"/>
        <v>0</v>
      </c>
      <c r="AD639" s="31">
        <f t="shared" si="137"/>
        <v>0</v>
      </c>
      <c r="AE639" s="31">
        <f t="shared" si="138"/>
        <v>0</v>
      </c>
      <c r="AF639" s="31">
        <f t="shared" si="139"/>
        <v>0</v>
      </c>
      <c r="AG639" s="31">
        <f t="shared" si="140"/>
        <v>0</v>
      </c>
      <c r="AH639" s="31">
        <f t="shared" si="141"/>
        <v>0</v>
      </c>
      <c r="AI639" s="31">
        <f t="shared" si="142"/>
        <v>0</v>
      </c>
      <c r="AJ639" s="31">
        <f t="shared" si="143"/>
        <v>0</v>
      </c>
      <c r="AK639" s="31">
        <f t="shared" si="144"/>
        <v>0</v>
      </c>
      <c r="AL639" s="31">
        <f t="shared" si="145"/>
        <v>0</v>
      </c>
    </row>
    <row r="640" spans="1:38" ht="18.75" customHeight="1" x14ac:dyDescent="0.25">
      <c r="A640" s="13">
        <v>668</v>
      </c>
      <c r="B640" s="5" t="s">
        <v>556</v>
      </c>
      <c r="C640" s="14">
        <v>7507</v>
      </c>
      <c r="D640" s="14"/>
      <c r="E640" s="3"/>
      <c r="F640" s="3"/>
      <c r="G640" s="3"/>
      <c r="H640" s="32"/>
      <c r="I640" s="33"/>
      <c r="K640" s="3"/>
      <c r="L640" s="3"/>
      <c r="M640" s="18"/>
      <c r="N640" s="18"/>
      <c r="O640" s="18"/>
      <c r="P640" s="111"/>
      <c r="Q640" s="18"/>
      <c r="R640" s="18"/>
      <c r="S640" s="3"/>
      <c r="T640" s="3"/>
      <c r="U640" s="3"/>
      <c r="V640" s="3"/>
      <c r="W640" s="3"/>
      <c r="X640" s="3"/>
      <c r="Y640" s="3"/>
      <c r="Z640" s="3"/>
      <c r="AA640" s="3"/>
      <c r="AB640" s="3"/>
      <c r="AC640" s="31">
        <f t="shared" si="136"/>
        <v>0</v>
      </c>
      <c r="AD640" s="31">
        <f t="shared" si="137"/>
        <v>0</v>
      </c>
      <c r="AE640" s="31">
        <f t="shared" si="138"/>
        <v>0</v>
      </c>
      <c r="AF640" s="31">
        <f t="shared" si="139"/>
        <v>0</v>
      </c>
      <c r="AG640" s="31">
        <f t="shared" si="140"/>
        <v>0</v>
      </c>
      <c r="AH640" s="31">
        <f t="shared" si="141"/>
        <v>0</v>
      </c>
      <c r="AI640" s="31">
        <f t="shared" si="142"/>
        <v>0</v>
      </c>
      <c r="AJ640" s="31">
        <f t="shared" si="143"/>
        <v>0</v>
      </c>
      <c r="AK640" s="31">
        <f t="shared" si="144"/>
        <v>0</v>
      </c>
      <c r="AL640" s="31">
        <f t="shared" si="145"/>
        <v>0</v>
      </c>
    </row>
    <row r="641" spans="1:38" ht="18.75" customHeight="1" x14ac:dyDescent="0.25">
      <c r="A641" s="13">
        <v>669</v>
      </c>
      <c r="B641" s="5" t="s">
        <v>557</v>
      </c>
      <c r="C641" s="14">
        <v>8500</v>
      </c>
      <c r="D641" s="14"/>
      <c r="E641" s="3"/>
      <c r="F641" s="3"/>
      <c r="G641" s="3"/>
      <c r="H641" s="32"/>
      <c r="I641" s="33"/>
      <c r="K641" s="3"/>
      <c r="L641" s="3"/>
      <c r="M641" s="18"/>
      <c r="N641" s="18"/>
      <c r="O641" s="18"/>
      <c r="P641" s="111"/>
      <c r="Q641" s="18"/>
      <c r="R641" s="18"/>
      <c r="S641" s="3"/>
      <c r="T641" s="3"/>
      <c r="U641" s="3"/>
      <c r="V641" s="3"/>
      <c r="W641" s="3"/>
      <c r="X641" s="3"/>
      <c r="Y641" s="3"/>
      <c r="Z641" s="3"/>
      <c r="AA641" s="3"/>
      <c r="AB641" s="3"/>
      <c r="AC641" s="31">
        <f t="shared" si="136"/>
        <v>0</v>
      </c>
      <c r="AD641" s="31">
        <f t="shared" si="137"/>
        <v>0</v>
      </c>
      <c r="AE641" s="31">
        <f t="shared" si="138"/>
        <v>0</v>
      </c>
      <c r="AF641" s="31">
        <f t="shared" si="139"/>
        <v>0</v>
      </c>
      <c r="AG641" s="31">
        <f t="shared" si="140"/>
        <v>0</v>
      </c>
      <c r="AH641" s="31">
        <f t="shared" si="141"/>
        <v>0</v>
      </c>
      <c r="AI641" s="31">
        <f t="shared" si="142"/>
        <v>0</v>
      </c>
      <c r="AJ641" s="31">
        <f t="shared" si="143"/>
        <v>0</v>
      </c>
      <c r="AK641" s="31">
        <f t="shared" si="144"/>
        <v>0</v>
      </c>
      <c r="AL641" s="31">
        <f t="shared" si="145"/>
        <v>0</v>
      </c>
    </row>
    <row r="642" spans="1:38" ht="18.75" customHeight="1" x14ac:dyDescent="0.25">
      <c r="A642" s="13">
        <v>670</v>
      </c>
      <c r="B642" s="5" t="s">
        <v>558</v>
      </c>
      <c r="C642" s="14">
        <v>9026</v>
      </c>
      <c r="D642" s="14"/>
      <c r="E642" s="3"/>
      <c r="F642" s="3"/>
      <c r="G642" s="3"/>
      <c r="H642" s="32"/>
      <c r="I642" s="33"/>
      <c r="K642" s="3"/>
      <c r="L642" s="3"/>
      <c r="M642" s="18"/>
      <c r="N642" s="18"/>
      <c r="O642" s="18"/>
      <c r="P642" s="111"/>
      <c r="Q642" s="18"/>
      <c r="R642" s="18"/>
      <c r="S642" s="3"/>
      <c r="T642" s="3"/>
      <c r="U642" s="3"/>
      <c r="V642" s="3"/>
      <c r="W642" s="3"/>
      <c r="X642" s="3"/>
      <c r="Y642" s="3"/>
      <c r="Z642" s="3"/>
      <c r="AA642" s="3"/>
      <c r="AB642" s="3"/>
      <c r="AC642" s="31">
        <f t="shared" si="136"/>
        <v>0</v>
      </c>
      <c r="AD642" s="31">
        <f t="shared" si="137"/>
        <v>0</v>
      </c>
      <c r="AE642" s="31">
        <f t="shared" si="138"/>
        <v>0</v>
      </c>
      <c r="AF642" s="31">
        <f t="shared" si="139"/>
        <v>0</v>
      </c>
      <c r="AG642" s="31">
        <f t="shared" si="140"/>
        <v>0</v>
      </c>
      <c r="AH642" s="31">
        <f t="shared" si="141"/>
        <v>0</v>
      </c>
      <c r="AI642" s="31">
        <f t="shared" si="142"/>
        <v>0</v>
      </c>
      <c r="AJ642" s="31">
        <f t="shared" si="143"/>
        <v>0</v>
      </c>
      <c r="AK642" s="31">
        <f t="shared" si="144"/>
        <v>0</v>
      </c>
      <c r="AL642" s="31">
        <f t="shared" si="145"/>
        <v>0</v>
      </c>
    </row>
    <row r="643" spans="1:38" ht="18.75" customHeight="1" x14ac:dyDescent="0.25">
      <c r="A643" s="13">
        <v>671</v>
      </c>
      <c r="B643" s="5" t="s">
        <v>560</v>
      </c>
      <c r="C643" s="14">
        <v>5866</v>
      </c>
      <c r="D643" s="14"/>
      <c r="E643" s="3"/>
      <c r="F643" s="3"/>
      <c r="G643" s="3"/>
      <c r="H643" s="32"/>
      <c r="I643" s="33"/>
      <c r="K643" s="3"/>
      <c r="L643" s="3"/>
      <c r="M643" s="18"/>
      <c r="N643" s="18"/>
      <c r="O643" s="18"/>
      <c r="P643" s="111"/>
      <c r="Q643" s="18"/>
      <c r="R643" s="18"/>
      <c r="S643" s="3"/>
      <c r="T643" s="3"/>
      <c r="U643" s="3"/>
      <c r="V643" s="3"/>
      <c r="W643" s="3"/>
      <c r="X643" s="3"/>
      <c r="Y643" s="3"/>
      <c r="Z643" s="3"/>
      <c r="AA643" s="3"/>
      <c r="AB643" s="3"/>
      <c r="AC643" s="31">
        <f t="shared" si="136"/>
        <v>0</v>
      </c>
      <c r="AD643" s="31">
        <f t="shared" si="137"/>
        <v>0</v>
      </c>
      <c r="AE643" s="31">
        <f t="shared" si="138"/>
        <v>0</v>
      </c>
      <c r="AF643" s="31">
        <f t="shared" si="139"/>
        <v>0</v>
      </c>
      <c r="AG643" s="31">
        <f t="shared" si="140"/>
        <v>0</v>
      </c>
      <c r="AH643" s="31">
        <f t="shared" si="141"/>
        <v>0</v>
      </c>
      <c r="AI643" s="31">
        <f t="shared" si="142"/>
        <v>0</v>
      </c>
      <c r="AJ643" s="31">
        <f t="shared" si="143"/>
        <v>0</v>
      </c>
      <c r="AK643" s="31">
        <f t="shared" si="144"/>
        <v>0</v>
      </c>
      <c r="AL643" s="31">
        <f t="shared" si="145"/>
        <v>0</v>
      </c>
    </row>
    <row r="644" spans="1:38" ht="18.75" customHeight="1" x14ac:dyDescent="0.25">
      <c r="A644" s="13">
        <v>672</v>
      </c>
      <c r="B644" s="5" t="s">
        <v>561</v>
      </c>
      <c r="C644" s="14">
        <v>8389</v>
      </c>
      <c r="D644" s="14"/>
      <c r="E644" s="3"/>
      <c r="F644" s="3"/>
      <c r="G644" s="3"/>
      <c r="H644" s="32"/>
      <c r="I644" s="33"/>
      <c r="K644" s="3"/>
      <c r="L644" s="3"/>
      <c r="M644" s="18"/>
      <c r="N644" s="18"/>
      <c r="O644" s="18"/>
      <c r="P644" s="111"/>
      <c r="Q644" s="18"/>
      <c r="R644" s="18"/>
      <c r="S644" s="3"/>
      <c r="T644" s="3"/>
      <c r="U644" s="3"/>
      <c r="V644" s="3"/>
      <c r="W644" s="3"/>
      <c r="X644" s="3"/>
      <c r="Y644" s="3"/>
      <c r="Z644" s="3"/>
      <c r="AA644" s="3"/>
      <c r="AB644" s="3"/>
      <c r="AC644" s="31">
        <f t="shared" si="136"/>
        <v>0</v>
      </c>
      <c r="AD644" s="31">
        <f t="shared" si="137"/>
        <v>0</v>
      </c>
      <c r="AE644" s="31">
        <f t="shared" si="138"/>
        <v>0</v>
      </c>
      <c r="AF644" s="31">
        <f t="shared" si="139"/>
        <v>0</v>
      </c>
      <c r="AG644" s="31">
        <f t="shared" si="140"/>
        <v>0</v>
      </c>
      <c r="AH644" s="31">
        <f t="shared" si="141"/>
        <v>0</v>
      </c>
      <c r="AI644" s="31">
        <f t="shared" si="142"/>
        <v>0</v>
      </c>
      <c r="AJ644" s="31">
        <f t="shared" si="143"/>
        <v>0</v>
      </c>
      <c r="AK644" s="31">
        <f t="shared" si="144"/>
        <v>0</v>
      </c>
      <c r="AL644" s="31">
        <f t="shared" si="145"/>
        <v>0</v>
      </c>
    </row>
    <row r="645" spans="1:38" ht="18.75" customHeight="1" x14ac:dyDescent="0.25">
      <c r="A645" s="17">
        <v>864</v>
      </c>
      <c r="B645" s="3" t="s">
        <v>643</v>
      </c>
      <c r="C645" s="16">
        <v>1462</v>
      </c>
      <c r="D645" s="16"/>
      <c r="E645" s="3"/>
      <c r="F645" s="3"/>
      <c r="G645" s="3"/>
      <c r="H645" s="32"/>
      <c r="I645" s="33"/>
      <c r="K645" s="3"/>
      <c r="L645" s="3"/>
      <c r="M645" s="18"/>
      <c r="N645" s="18"/>
      <c r="O645" s="18"/>
      <c r="P645" s="111"/>
      <c r="Q645" s="18"/>
      <c r="R645" s="18"/>
      <c r="S645" s="3"/>
      <c r="T645" s="3"/>
      <c r="U645" s="3"/>
      <c r="V645" s="3"/>
      <c r="W645" s="3"/>
      <c r="X645" s="3"/>
      <c r="Y645" s="3"/>
      <c r="Z645" s="3"/>
      <c r="AA645" s="3"/>
      <c r="AB645" s="3"/>
      <c r="AC645" s="31">
        <f t="shared" si="136"/>
        <v>0</v>
      </c>
      <c r="AD645" s="31">
        <f t="shared" si="137"/>
        <v>0</v>
      </c>
      <c r="AE645" s="31">
        <f t="shared" si="138"/>
        <v>0</v>
      </c>
      <c r="AF645" s="31">
        <f t="shared" si="139"/>
        <v>0</v>
      </c>
      <c r="AG645" s="31">
        <f t="shared" si="140"/>
        <v>0</v>
      </c>
      <c r="AH645" s="31">
        <f t="shared" si="141"/>
        <v>0</v>
      </c>
      <c r="AI645" s="31">
        <f t="shared" si="142"/>
        <v>0</v>
      </c>
      <c r="AJ645" s="31">
        <f t="shared" si="143"/>
        <v>0</v>
      </c>
      <c r="AK645" s="31">
        <f t="shared" si="144"/>
        <v>0</v>
      </c>
      <c r="AL645" s="31">
        <f t="shared" si="145"/>
        <v>0</v>
      </c>
    </row>
    <row r="646" spans="1:38" ht="18.75" customHeight="1" x14ac:dyDescent="0.25">
      <c r="A646" s="17">
        <v>851</v>
      </c>
      <c r="B646" s="3" t="s">
        <v>633</v>
      </c>
      <c r="C646" s="16">
        <v>320</v>
      </c>
      <c r="D646" s="16"/>
      <c r="E646" s="3"/>
      <c r="F646" s="3"/>
      <c r="G646" s="3"/>
      <c r="H646" s="32"/>
      <c r="I646" s="33"/>
      <c r="K646" s="3"/>
      <c r="L646" s="3"/>
      <c r="M646" s="18"/>
      <c r="N646" s="18"/>
      <c r="O646" s="18"/>
      <c r="P646" s="111"/>
      <c r="Q646" s="18"/>
      <c r="R646" s="18"/>
      <c r="S646" s="3"/>
      <c r="T646" s="3"/>
      <c r="U646" s="3"/>
      <c r="V646" s="3"/>
      <c r="W646" s="3"/>
      <c r="X646" s="3"/>
      <c r="Y646" s="3"/>
      <c r="Z646" s="3"/>
      <c r="AA646" s="3"/>
      <c r="AB646" s="3"/>
      <c r="AC646" s="31">
        <f t="shared" si="136"/>
        <v>0</v>
      </c>
      <c r="AD646" s="31">
        <f t="shared" si="137"/>
        <v>0</v>
      </c>
      <c r="AE646" s="31">
        <f t="shared" si="138"/>
        <v>0</v>
      </c>
      <c r="AF646" s="31">
        <f t="shared" si="139"/>
        <v>0</v>
      </c>
      <c r="AG646" s="31">
        <f t="shared" si="140"/>
        <v>0</v>
      </c>
      <c r="AH646" s="31">
        <f t="shared" si="141"/>
        <v>0</v>
      </c>
      <c r="AI646" s="31">
        <f t="shared" si="142"/>
        <v>0</v>
      </c>
      <c r="AJ646" s="31">
        <f t="shared" si="143"/>
        <v>0</v>
      </c>
      <c r="AK646" s="31">
        <f t="shared" si="144"/>
        <v>0</v>
      </c>
      <c r="AL646" s="31">
        <f t="shared" si="145"/>
        <v>0</v>
      </c>
    </row>
    <row r="647" spans="1:38" ht="18.75" customHeight="1" x14ac:dyDescent="0.25">
      <c r="A647" s="13">
        <v>655</v>
      </c>
      <c r="B647" s="5" t="s">
        <v>543</v>
      </c>
      <c r="C647" s="5">
        <v>432</v>
      </c>
      <c r="D647" s="5"/>
      <c r="E647" s="3"/>
      <c r="F647" s="3"/>
      <c r="G647" s="3"/>
      <c r="H647" s="32"/>
      <c r="I647" s="33"/>
      <c r="K647" s="3"/>
      <c r="L647" s="3"/>
      <c r="M647" s="18"/>
      <c r="N647" s="18"/>
      <c r="O647" s="18"/>
      <c r="P647" s="111"/>
      <c r="Q647" s="18"/>
      <c r="R647" s="18"/>
      <c r="S647" s="3"/>
      <c r="T647" s="3"/>
      <c r="U647" s="3"/>
      <c r="V647" s="3"/>
      <c r="W647" s="3"/>
      <c r="X647" s="3"/>
      <c r="Y647" s="3"/>
      <c r="Z647" s="3"/>
      <c r="AA647" s="3"/>
      <c r="AB647" s="3"/>
      <c r="AC647" s="31">
        <f t="shared" si="136"/>
        <v>0</v>
      </c>
      <c r="AD647" s="31">
        <f t="shared" si="137"/>
        <v>0</v>
      </c>
      <c r="AE647" s="31">
        <f t="shared" si="138"/>
        <v>0</v>
      </c>
      <c r="AF647" s="31">
        <f t="shared" si="139"/>
        <v>0</v>
      </c>
      <c r="AG647" s="31">
        <f t="shared" si="140"/>
        <v>0</v>
      </c>
      <c r="AH647" s="31">
        <f t="shared" si="141"/>
        <v>0</v>
      </c>
      <c r="AI647" s="31">
        <f t="shared" si="142"/>
        <v>0</v>
      </c>
      <c r="AJ647" s="31">
        <f t="shared" si="143"/>
        <v>0</v>
      </c>
      <c r="AK647" s="31">
        <f t="shared" si="144"/>
        <v>0</v>
      </c>
      <c r="AL647" s="31">
        <f t="shared" si="145"/>
        <v>0</v>
      </c>
    </row>
    <row r="648" spans="1:38" ht="18.75" customHeight="1" x14ac:dyDescent="0.25">
      <c r="A648" s="13">
        <v>551</v>
      </c>
      <c r="B648" s="5" t="s">
        <v>531</v>
      </c>
      <c r="C648" s="14">
        <v>2981</v>
      </c>
      <c r="D648" s="14"/>
      <c r="E648" s="2"/>
      <c r="F648" s="2"/>
      <c r="G648" s="2"/>
      <c r="H648" s="35"/>
      <c r="I648" s="36"/>
      <c r="J648" s="37"/>
      <c r="K648" s="2"/>
      <c r="L648" s="2"/>
      <c r="M648" s="38"/>
      <c r="N648" s="38"/>
      <c r="O648" s="38"/>
      <c r="P648" s="39"/>
      <c r="Q648" s="38"/>
      <c r="R648" s="38"/>
      <c r="S648" s="2"/>
      <c r="T648" s="2"/>
      <c r="U648" s="2"/>
      <c r="V648" s="2"/>
      <c r="W648" s="2"/>
      <c r="X648" s="2"/>
      <c r="Y648" s="2"/>
      <c r="Z648" s="2"/>
      <c r="AA648" s="2"/>
      <c r="AB648" s="2"/>
      <c r="AC648" s="31">
        <f t="shared" si="136"/>
        <v>0</v>
      </c>
      <c r="AD648" s="31">
        <f t="shared" si="137"/>
        <v>0</v>
      </c>
      <c r="AE648" s="31">
        <f t="shared" si="138"/>
        <v>0</v>
      </c>
      <c r="AF648" s="31">
        <f t="shared" si="139"/>
        <v>0</v>
      </c>
      <c r="AG648" s="31">
        <f t="shared" si="140"/>
        <v>0</v>
      </c>
      <c r="AH648" s="31">
        <f t="shared" si="141"/>
        <v>0</v>
      </c>
      <c r="AI648" s="31">
        <f t="shared" si="142"/>
        <v>0</v>
      </c>
      <c r="AJ648" s="31">
        <f t="shared" si="143"/>
        <v>0</v>
      </c>
      <c r="AK648" s="31">
        <f t="shared" si="144"/>
        <v>0</v>
      </c>
      <c r="AL648" s="31">
        <f t="shared" si="145"/>
        <v>0</v>
      </c>
    </row>
    <row r="649" spans="1:38" ht="18.75" customHeight="1" x14ac:dyDescent="0.25">
      <c r="A649" s="13">
        <v>821</v>
      </c>
      <c r="B649" s="5" t="s">
        <v>606</v>
      </c>
      <c r="C649" s="14">
        <v>1500</v>
      </c>
      <c r="D649" s="14"/>
      <c r="E649" s="3"/>
      <c r="F649" s="3"/>
      <c r="G649" s="3"/>
      <c r="H649" s="32"/>
      <c r="I649" s="33"/>
      <c r="K649" s="3"/>
      <c r="L649" s="3"/>
      <c r="M649" s="18"/>
      <c r="N649" s="18"/>
      <c r="O649" s="18"/>
      <c r="P649" s="111"/>
      <c r="Q649" s="18"/>
      <c r="R649" s="18"/>
      <c r="S649" s="3"/>
      <c r="T649" s="3"/>
      <c r="U649" s="3"/>
      <c r="V649" s="3"/>
      <c r="W649" s="3"/>
      <c r="X649" s="3"/>
      <c r="Y649" s="3"/>
      <c r="Z649" s="3"/>
      <c r="AA649" s="3"/>
      <c r="AB649" s="3"/>
      <c r="AC649" s="31">
        <f t="shared" si="136"/>
        <v>0</v>
      </c>
      <c r="AD649" s="31">
        <f t="shared" si="137"/>
        <v>0</v>
      </c>
      <c r="AE649" s="31">
        <f t="shared" si="138"/>
        <v>0</v>
      </c>
      <c r="AF649" s="31">
        <f t="shared" si="139"/>
        <v>0</v>
      </c>
      <c r="AG649" s="31">
        <f t="shared" si="140"/>
        <v>0</v>
      </c>
      <c r="AH649" s="31">
        <f t="shared" si="141"/>
        <v>0</v>
      </c>
      <c r="AI649" s="31">
        <f t="shared" si="142"/>
        <v>0</v>
      </c>
      <c r="AJ649" s="31">
        <f t="shared" si="143"/>
        <v>0</v>
      </c>
      <c r="AK649" s="31">
        <f t="shared" si="144"/>
        <v>0</v>
      </c>
      <c r="AL649" s="31">
        <f t="shared" si="145"/>
        <v>0</v>
      </c>
    </row>
    <row r="650" spans="1:38" ht="18.75" customHeight="1" x14ac:dyDescent="0.25">
      <c r="A650" s="17">
        <v>944</v>
      </c>
      <c r="B650" s="3" t="s">
        <v>717</v>
      </c>
      <c r="C650" s="16">
        <v>326</v>
      </c>
      <c r="D650" s="16"/>
      <c r="E650" s="3"/>
      <c r="F650" s="3"/>
      <c r="G650" s="3"/>
      <c r="H650" s="32"/>
      <c r="I650" s="33"/>
      <c r="K650" s="3"/>
      <c r="L650" s="3"/>
      <c r="M650" s="18"/>
      <c r="N650" s="18"/>
      <c r="O650" s="18"/>
      <c r="P650" s="111"/>
      <c r="Q650" s="18"/>
      <c r="R650" s="18"/>
      <c r="S650" s="3"/>
      <c r="T650" s="3"/>
      <c r="U650" s="3"/>
      <c r="V650" s="3"/>
      <c r="W650" s="3"/>
      <c r="X650" s="3"/>
      <c r="Y650" s="3"/>
      <c r="Z650" s="3"/>
      <c r="AA650" s="3"/>
      <c r="AB650" s="3"/>
      <c r="AC650" s="31">
        <f t="shared" si="136"/>
        <v>0</v>
      </c>
      <c r="AD650" s="31">
        <f t="shared" si="137"/>
        <v>0</v>
      </c>
      <c r="AE650" s="31">
        <f t="shared" si="138"/>
        <v>0</v>
      </c>
      <c r="AF650" s="31">
        <f t="shared" si="139"/>
        <v>0</v>
      </c>
      <c r="AG650" s="31">
        <f t="shared" si="140"/>
        <v>0</v>
      </c>
      <c r="AH650" s="31">
        <f t="shared" si="141"/>
        <v>0</v>
      </c>
      <c r="AI650" s="31">
        <f t="shared" si="142"/>
        <v>0</v>
      </c>
      <c r="AJ650" s="31">
        <f t="shared" si="143"/>
        <v>0</v>
      </c>
      <c r="AK650" s="31">
        <f t="shared" si="144"/>
        <v>0</v>
      </c>
      <c r="AL650" s="31">
        <f t="shared" si="145"/>
        <v>0</v>
      </c>
    </row>
    <row r="651" spans="1:38" ht="18.75" customHeight="1" x14ac:dyDescent="0.25">
      <c r="A651" s="13">
        <v>394</v>
      </c>
      <c r="B651" s="5" t="s">
        <v>503</v>
      </c>
      <c r="C651" s="14">
        <v>100</v>
      </c>
      <c r="D651" s="14"/>
      <c r="E651" s="2"/>
      <c r="F651" s="2"/>
      <c r="G651" s="2"/>
      <c r="H651" s="35"/>
      <c r="I651" s="36"/>
      <c r="J651" s="37"/>
      <c r="K651" s="2"/>
      <c r="L651" s="2"/>
      <c r="M651" s="38"/>
      <c r="N651" s="38"/>
      <c r="O651" s="38"/>
      <c r="P651" s="39"/>
      <c r="Q651" s="38"/>
      <c r="R651" s="38"/>
      <c r="S651" s="2"/>
      <c r="T651" s="2"/>
      <c r="U651" s="2"/>
      <c r="V651" s="2"/>
      <c r="W651" s="2"/>
      <c r="X651" s="2"/>
      <c r="Y651" s="2"/>
      <c r="Z651" s="2"/>
      <c r="AA651" s="2"/>
      <c r="AB651" s="2"/>
      <c r="AC651" s="31">
        <f t="shared" si="136"/>
        <v>0</v>
      </c>
      <c r="AD651" s="31">
        <f t="shared" si="137"/>
        <v>0</v>
      </c>
      <c r="AE651" s="31">
        <f t="shared" si="138"/>
        <v>0</v>
      </c>
      <c r="AF651" s="31">
        <f t="shared" si="139"/>
        <v>0</v>
      </c>
      <c r="AG651" s="31">
        <f t="shared" si="140"/>
        <v>0</v>
      </c>
      <c r="AH651" s="31">
        <f t="shared" si="141"/>
        <v>0</v>
      </c>
      <c r="AI651" s="31">
        <f t="shared" si="142"/>
        <v>0</v>
      </c>
      <c r="AJ651" s="31">
        <f t="shared" si="143"/>
        <v>0</v>
      </c>
      <c r="AK651" s="31">
        <f t="shared" si="144"/>
        <v>0</v>
      </c>
      <c r="AL651" s="31">
        <f t="shared" si="145"/>
        <v>0</v>
      </c>
    </row>
    <row r="652" spans="1:38" ht="18.75" customHeight="1" x14ac:dyDescent="0.25">
      <c r="A652" s="17">
        <v>975</v>
      </c>
      <c r="B652" s="3" t="s">
        <v>743</v>
      </c>
      <c r="C652" s="16">
        <v>1992</v>
      </c>
      <c r="D652" s="16"/>
      <c r="E652" s="3"/>
      <c r="F652" s="3"/>
      <c r="G652" s="3"/>
      <c r="H652" s="32"/>
      <c r="I652" s="33"/>
      <c r="K652" s="3"/>
      <c r="L652" s="3"/>
      <c r="M652" s="18"/>
      <c r="N652" s="18"/>
      <c r="O652" s="18"/>
      <c r="P652" s="111"/>
      <c r="Q652" s="18"/>
      <c r="R652" s="18"/>
      <c r="S652" s="3"/>
      <c r="T652" s="3"/>
      <c r="U652" s="3"/>
      <c r="V652" s="3"/>
      <c r="W652" s="3"/>
      <c r="X652" s="3"/>
      <c r="Y652" s="3"/>
      <c r="Z652" s="3"/>
      <c r="AA652" s="3"/>
      <c r="AB652" s="3"/>
      <c r="AC652" s="31">
        <f t="shared" si="136"/>
        <v>0</v>
      </c>
      <c r="AD652" s="31">
        <f t="shared" si="137"/>
        <v>0</v>
      </c>
      <c r="AE652" s="31">
        <f t="shared" si="138"/>
        <v>0</v>
      </c>
      <c r="AF652" s="31">
        <f t="shared" si="139"/>
        <v>0</v>
      </c>
      <c r="AG652" s="31">
        <f t="shared" si="140"/>
        <v>0</v>
      </c>
      <c r="AH652" s="31">
        <f t="shared" si="141"/>
        <v>0</v>
      </c>
      <c r="AI652" s="31">
        <f t="shared" si="142"/>
        <v>0</v>
      </c>
      <c r="AJ652" s="31">
        <f t="shared" si="143"/>
        <v>0</v>
      </c>
      <c r="AK652" s="31">
        <f t="shared" si="144"/>
        <v>0</v>
      </c>
      <c r="AL652" s="31">
        <f t="shared" si="145"/>
        <v>0</v>
      </c>
    </row>
    <row r="653" spans="1:38" ht="18.75" customHeight="1" x14ac:dyDescent="0.25">
      <c r="A653" s="17">
        <v>1154</v>
      </c>
      <c r="B653" s="3" t="s">
        <v>846</v>
      </c>
      <c r="C653" s="16">
        <v>15569</v>
      </c>
      <c r="D653" s="16"/>
      <c r="E653" s="3"/>
      <c r="F653" s="3"/>
      <c r="G653" s="3"/>
      <c r="H653" s="32"/>
      <c r="I653" s="33"/>
      <c r="K653" s="3"/>
      <c r="L653" s="3"/>
      <c r="M653" s="18"/>
      <c r="N653" s="18"/>
      <c r="O653" s="18"/>
      <c r="P653" s="111"/>
      <c r="Q653" s="18"/>
      <c r="R653" s="18"/>
      <c r="S653" s="3"/>
      <c r="T653" s="3"/>
      <c r="U653" s="3"/>
      <c r="V653" s="3"/>
      <c r="W653" s="3"/>
      <c r="X653" s="3"/>
      <c r="Y653" s="3"/>
      <c r="Z653" s="3"/>
      <c r="AA653" s="3"/>
      <c r="AB653" s="3"/>
      <c r="AC653" s="31">
        <f t="shared" si="136"/>
        <v>0</v>
      </c>
      <c r="AD653" s="31">
        <f t="shared" si="137"/>
        <v>0</v>
      </c>
      <c r="AE653" s="31">
        <f t="shared" si="138"/>
        <v>0</v>
      </c>
      <c r="AF653" s="31">
        <f t="shared" si="139"/>
        <v>0</v>
      </c>
      <c r="AG653" s="31">
        <f t="shared" si="140"/>
        <v>0</v>
      </c>
      <c r="AH653" s="31">
        <f t="shared" si="141"/>
        <v>0</v>
      </c>
      <c r="AI653" s="31">
        <f t="shared" si="142"/>
        <v>0</v>
      </c>
      <c r="AJ653" s="31">
        <f t="shared" si="143"/>
        <v>0</v>
      </c>
      <c r="AK653" s="31">
        <f t="shared" si="144"/>
        <v>0</v>
      </c>
      <c r="AL653" s="31">
        <f t="shared" si="145"/>
        <v>0</v>
      </c>
    </row>
    <row r="654" spans="1:38" ht="18.75" customHeight="1" x14ac:dyDescent="0.25">
      <c r="A654" s="13">
        <v>830</v>
      </c>
      <c r="B654" s="5" t="s">
        <v>614</v>
      </c>
      <c r="C654" s="5">
        <v>768</v>
      </c>
      <c r="D654" s="5"/>
      <c r="E654" s="3"/>
      <c r="F654" s="3"/>
      <c r="G654" s="3"/>
      <c r="H654" s="32"/>
      <c r="I654" s="33"/>
      <c r="K654" s="3"/>
      <c r="L654" s="3"/>
      <c r="M654" s="18"/>
      <c r="N654" s="18"/>
      <c r="O654" s="18"/>
      <c r="P654" s="111"/>
      <c r="Q654" s="18"/>
      <c r="R654" s="18"/>
      <c r="S654" s="3"/>
      <c r="T654" s="3"/>
      <c r="U654" s="3"/>
      <c r="V654" s="3"/>
      <c r="W654" s="3"/>
      <c r="X654" s="3"/>
      <c r="Y654" s="3"/>
      <c r="Z654" s="3"/>
      <c r="AA654" s="3"/>
      <c r="AB654" s="3"/>
      <c r="AC654" s="31">
        <f t="shared" si="136"/>
        <v>0</v>
      </c>
      <c r="AD654" s="31">
        <f t="shared" si="137"/>
        <v>0</v>
      </c>
      <c r="AE654" s="31">
        <f t="shared" si="138"/>
        <v>0</v>
      </c>
      <c r="AF654" s="31">
        <f t="shared" si="139"/>
        <v>0</v>
      </c>
      <c r="AG654" s="31">
        <f t="shared" si="140"/>
        <v>0</v>
      </c>
      <c r="AH654" s="31">
        <f t="shared" si="141"/>
        <v>0</v>
      </c>
      <c r="AI654" s="31">
        <f t="shared" si="142"/>
        <v>0</v>
      </c>
      <c r="AJ654" s="31">
        <f t="shared" si="143"/>
        <v>0</v>
      </c>
      <c r="AK654" s="31">
        <f t="shared" si="144"/>
        <v>0</v>
      </c>
      <c r="AL654" s="31">
        <f t="shared" si="145"/>
        <v>0</v>
      </c>
    </row>
    <row r="655" spans="1:38" ht="18.75" customHeight="1" x14ac:dyDescent="0.25">
      <c r="A655" s="17">
        <v>845</v>
      </c>
      <c r="B655" s="3" t="s">
        <v>627</v>
      </c>
      <c r="C655" s="16">
        <v>1920</v>
      </c>
      <c r="D655" s="16"/>
      <c r="E655" s="3"/>
      <c r="F655" s="3"/>
      <c r="G655" s="3"/>
      <c r="H655" s="32"/>
      <c r="I655" s="33"/>
      <c r="K655" s="3"/>
      <c r="L655" s="3"/>
      <c r="M655" s="18"/>
      <c r="N655" s="18"/>
      <c r="O655" s="18"/>
      <c r="P655" s="111"/>
      <c r="Q655" s="18"/>
      <c r="R655" s="18"/>
      <c r="S655" s="3"/>
      <c r="T655" s="3"/>
      <c r="U655" s="3"/>
      <c r="V655" s="3"/>
      <c r="W655" s="3"/>
      <c r="X655" s="3"/>
      <c r="Y655" s="3"/>
      <c r="Z655" s="3"/>
      <c r="AA655" s="3"/>
      <c r="AB655" s="3"/>
      <c r="AC655" s="31">
        <f t="shared" si="136"/>
        <v>0</v>
      </c>
      <c r="AD655" s="31">
        <f t="shared" si="137"/>
        <v>0</v>
      </c>
      <c r="AE655" s="31">
        <f t="shared" si="138"/>
        <v>0</v>
      </c>
      <c r="AF655" s="31">
        <f t="shared" si="139"/>
        <v>0</v>
      </c>
      <c r="AG655" s="31">
        <f t="shared" si="140"/>
        <v>0</v>
      </c>
      <c r="AH655" s="31">
        <f t="shared" si="141"/>
        <v>0</v>
      </c>
      <c r="AI655" s="31">
        <f t="shared" si="142"/>
        <v>0</v>
      </c>
      <c r="AJ655" s="31">
        <f t="shared" si="143"/>
        <v>0</v>
      </c>
      <c r="AK655" s="31">
        <f t="shared" si="144"/>
        <v>0</v>
      </c>
      <c r="AL655" s="31">
        <f t="shared" si="145"/>
        <v>0</v>
      </c>
    </row>
    <row r="656" spans="1:38" ht="18.75" customHeight="1" x14ac:dyDescent="0.25">
      <c r="A656" s="17">
        <v>849</v>
      </c>
      <c r="B656" s="3" t="s">
        <v>631</v>
      </c>
      <c r="C656" s="16">
        <v>2112</v>
      </c>
      <c r="D656" s="16"/>
      <c r="E656" s="3"/>
      <c r="F656" s="3"/>
      <c r="G656" s="3"/>
      <c r="H656" s="32"/>
      <c r="I656" s="33"/>
      <c r="K656" s="3"/>
      <c r="L656" s="3"/>
      <c r="M656" s="18"/>
      <c r="N656" s="18"/>
      <c r="O656" s="18"/>
      <c r="P656" s="111"/>
      <c r="Q656" s="18"/>
      <c r="R656" s="18"/>
      <c r="S656" s="3"/>
      <c r="T656" s="3"/>
      <c r="U656" s="3"/>
      <c r="V656" s="3"/>
      <c r="W656" s="3"/>
      <c r="X656" s="3"/>
      <c r="Y656" s="3"/>
      <c r="Z656" s="3"/>
      <c r="AA656" s="3"/>
      <c r="AB656" s="3"/>
      <c r="AC656" s="31">
        <f t="shared" si="136"/>
        <v>0</v>
      </c>
      <c r="AD656" s="31">
        <f t="shared" si="137"/>
        <v>0</v>
      </c>
      <c r="AE656" s="31">
        <f t="shared" si="138"/>
        <v>0</v>
      </c>
      <c r="AF656" s="31">
        <f t="shared" si="139"/>
        <v>0</v>
      </c>
      <c r="AG656" s="31">
        <f t="shared" si="140"/>
        <v>0</v>
      </c>
      <c r="AH656" s="31">
        <f t="shared" si="141"/>
        <v>0</v>
      </c>
      <c r="AI656" s="31">
        <f t="shared" si="142"/>
        <v>0</v>
      </c>
      <c r="AJ656" s="31">
        <f t="shared" si="143"/>
        <v>0</v>
      </c>
      <c r="AK656" s="31">
        <f t="shared" si="144"/>
        <v>0</v>
      </c>
      <c r="AL656" s="31">
        <f t="shared" si="145"/>
        <v>0</v>
      </c>
    </row>
    <row r="657" spans="1:38" ht="18.75" customHeight="1" x14ac:dyDescent="0.25">
      <c r="A657" s="17">
        <v>847</v>
      </c>
      <c r="B657" s="3" t="s">
        <v>629</v>
      </c>
      <c r="C657" s="16">
        <v>1920</v>
      </c>
      <c r="D657" s="16"/>
      <c r="E657" s="3"/>
      <c r="F657" s="3"/>
      <c r="G657" s="3"/>
      <c r="H657" s="32"/>
      <c r="I657" s="33"/>
      <c r="K657" s="3"/>
      <c r="L657" s="3"/>
      <c r="M657" s="18"/>
      <c r="N657" s="18"/>
      <c r="O657" s="18"/>
      <c r="P657" s="111"/>
      <c r="Q657" s="18"/>
      <c r="R657" s="18"/>
      <c r="S657" s="3"/>
      <c r="T657" s="3"/>
      <c r="U657" s="3"/>
      <c r="V657" s="3"/>
      <c r="W657" s="3"/>
      <c r="X657" s="3"/>
      <c r="Y657" s="3"/>
      <c r="Z657" s="3"/>
      <c r="AA657" s="3"/>
      <c r="AB657" s="3"/>
      <c r="AC657" s="31">
        <f t="shared" si="136"/>
        <v>0</v>
      </c>
      <c r="AD657" s="31">
        <f t="shared" si="137"/>
        <v>0</v>
      </c>
      <c r="AE657" s="31">
        <f t="shared" si="138"/>
        <v>0</v>
      </c>
      <c r="AF657" s="31">
        <f t="shared" si="139"/>
        <v>0</v>
      </c>
      <c r="AG657" s="31">
        <f t="shared" si="140"/>
        <v>0</v>
      </c>
      <c r="AH657" s="31">
        <f t="shared" si="141"/>
        <v>0</v>
      </c>
      <c r="AI657" s="31">
        <f t="shared" si="142"/>
        <v>0</v>
      </c>
      <c r="AJ657" s="31">
        <f t="shared" si="143"/>
        <v>0</v>
      </c>
      <c r="AK657" s="31">
        <f t="shared" si="144"/>
        <v>0</v>
      </c>
      <c r="AL657" s="31">
        <f t="shared" si="145"/>
        <v>0</v>
      </c>
    </row>
    <row r="658" spans="1:38" ht="18.75" customHeight="1" x14ac:dyDescent="0.25">
      <c r="A658" s="17">
        <v>846</v>
      </c>
      <c r="B658" s="3" t="s">
        <v>628</v>
      </c>
      <c r="C658" s="16">
        <v>2712</v>
      </c>
      <c r="D658" s="16"/>
      <c r="E658" s="3"/>
      <c r="F658" s="3"/>
      <c r="G658" s="3"/>
      <c r="H658" s="32"/>
      <c r="I658" s="33"/>
      <c r="K658" s="3"/>
      <c r="L658" s="3"/>
      <c r="M658" s="18"/>
      <c r="N658" s="18"/>
      <c r="O658" s="18"/>
      <c r="P658" s="111"/>
      <c r="Q658" s="18"/>
      <c r="R658" s="18"/>
      <c r="S658" s="3"/>
      <c r="T658" s="3"/>
      <c r="U658" s="3"/>
      <c r="V658" s="3"/>
      <c r="W658" s="3"/>
      <c r="X658" s="3"/>
      <c r="Y658" s="3"/>
      <c r="Z658" s="3"/>
      <c r="AA658" s="3"/>
      <c r="AB658" s="3"/>
      <c r="AC658" s="31">
        <f t="shared" si="136"/>
        <v>0</v>
      </c>
      <c r="AD658" s="31">
        <f t="shared" si="137"/>
        <v>0</v>
      </c>
      <c r="AE658" s="31">
        <f t="shared" si="138"/>
        <v>0</v>
      </c>
      <c r="AF658" s="31">
        <f t="shared" si="139"/>
        <v>0</v>
      </c>
      <c r="AG658" s="31">
        <f t="shared" si="140"/>
        <v>0</v>
      </c>
      <c r="AH658" s="31">
        <f t="shared" si="141"/>
        <v>0</v>
      </c>
      <c r="AI658" s="31">
        <f t="shared" si="142"/>
        <v>0</v>
      </c>
      <c r="AJ658" s="31">
        <f t="shared" si="143"/>
        <v>0</v>
      </c>
      <c r="AK658" s="31">
        <f t="shared" si="144"/>
        <v>0</v>
      </c>
      <c r="AL658" s="31">
        <f t="shared" si="145"/>
        <v>0</v>
      </c>
    </row>
    <row r="659" spans="1:38" ht="18.75" customHeight="1" x14ac:dyDescent="0.25">
      <c r="A659" s="17">
        <v>848</v>
      </c>
      <c r="B659" s="3" t="s">
        <v>630</v>
      </c>
      <c r="C659" s="16">
        <v>2048</v>
      </c>
      <c r="D659" s="16"/>
      <c r="E659" s="3"/>
      <c r="F659" s="3"/>
      <c r="G659" s="3"/>
      <c r="H659" s="32"/>
      <c r="I659" s="33"/>
      <c r="K659" s="3"/>
      <c r="L659" s="3"/>
      <c r="M659" s="18"/>
      <c r="N659" s="18"/>
      <c r="O659" s="18"/>
      <c r="P659" s="111"/>
      <c r="Q659" s="18"/>
      <c r="R659" s="18"/>
      <c r="S659" s="3"/>
      <c r="T659" s="3"/>
      <c r="U659" s="3"/>
      <c r="V659" s="3"/>
      <c r="W659" s="3"/>
      <c r="X659" s="3"/>
      <c r="Y659" s="3"/>
      <c r="Z659" s="3"/>
      <c r="AA659" s="3"/>
      <c r="AB659" s="3"/>
      <c r="AC659" s="31">
        <f t="shared" si="136"/>
        <v>0</v>
      </c>
      <c r="AD659" s="31">
        <f t="shared" si="137"/>
        <v>0</v>
      </c>
      <c r="AE659" s="31">
        <f t="shared" si="138"/>
        <v>0</v>
      </c>
      <c r="AF659" s="31">
        <f t="shared" si="139"/>
        <v>0</v>
      </c>
      <c r="AG659" s="31">
        <f t="shared" si="140"/>
        <v>0</v>
      </c>
      <c r="AH659" s="31">
        <f t="shared" si="141"/>
        <v>0</v>
      </c>
      <c r="AI659" s="31">
        <f t="shared" si="142"/>
        <v>0</v>
      </c>
      <c r="AJ659" s="31">
        <f t="shared" si="143"/>
        <v>0</v>
      </c>
      <c r="AK659" s="31">
        <f t="shared" si="144"/>
        <v>0</v>
      </c>
      <c r="AL659" s="31">
        <f t="shared" si="145"/>
        <v>0</v>
      </c>
    </row>
    <row r="660" spans="1:38" ht="18.75" customHeight="1" x14ac:dyDescent="0.25">
      <c r="A660" s="17">
        <v>873</v>
      </c>
      <c r="B660" s="3" t="s">
        <v>652</v>
      </c>
      <c r="C660" s="16">
        <v>1250</v>
      </c>
      <c r="D660" s="16"/>
      <c r="E660" s="3"/>
      <c r="F660" s="3"/>
      <c r="G660" s="3"/>
      <c r="H660" s="32"/>
      <c r="I660" s="33"/>
      <c r="K660" s="3"/>
      <c r="L660" s="3"/>
      <c r="M660" s="18"/>
      <c r="N660" s="18"/>
      <c r="O660" s="18"/>
      <c r="P660" s="111"/>
      <c r="Q660" s="18"/>
      <c r="R660" s="18"/>
      <c r="S660" s="3"/>
      <c r="T660" s="3"/>
      <c r="U660" s="3"/>
      <c r="V660" s="3"/>
      <c r="W660" s="3"/>
      <c r="X660" s="3"/>
      <c r="Y660" s="3"/>
      <c r="Z660" s="3"/>
      <c r="AA660" s="3"/>
      <c r="AB660" s="3"/>
      <c r="AC660" s="31">
        <f t="shared" si="136"/>
        <v>0</v>
      </c>
      <c r="AD660" s="31">
        <f t="shared" si="137"/>
        <v>0</v>
      </c>
      <c r="AE660" s="31">
        <f t="shared" si="138"/>
        <v>0</v>
      </c>
      <c r="AF660" s="31">
        <f t="shared" si="139"/>
        <v>0</v>
      </c>
      <c r="AG660" s="31">
        <f t="shared" si="140"/>
        <v>0</v>
      </c>
      <c r="AH660" s="31">
        <f t="shared" si="141"/>
        <v>0</v>
      </c>
      <c r="AI660" s="31">
        <f t="shared" si="142"/>
        <v>0</v>
      </c>
      <c r="AJ660" s="31">
        <f t="shared" si="143"/>
        <v>0</v>
      </c>
      <c r="AK660" s="31">
        <f t="shared" si="144"/>
        <v>0</v>
      </c>
      <c r="AL660" s="31">
        <f t="shared" si="145"/>
        <v>0</v>
      </c>
    </row>
    <row r="661" spans="1:38" ht="18.75" customHeight="1" x14ac:dyDescent="0.25">
      <c r="A661" s="17">
        <v>1025</v>
      </c>
      <c r="B661" s="3" t="s">
        <v>788</v>
      </c>
      <c r="C661" s="16">
        <v>5424</v>
      </c>
      <c r="D661" s="16"/>
      <c r="E661" s="3"/>
      <c r="F661" s="3"/>
      <c r="G661" s="3"/>
      <c r="H661" s="32"/>
      <c r="I661" s="33"/>
      <c r="K661" s="3"/>
      <c r="L661" s="3"/>
      <c r="M661" s="18"/>
      <c r="N661" s="18"/>
      <c r="O661" s="18"/>
      <c r="P661" s="111"/>
      <c r="Q661" s="18"/>
      <c r="R661" s="18"/>
      <c r="S661" s="3"/>
      <c r="T661" s="3"/>
      <c r="U661" s="3"/>
      <c r="V661" s="3"/>
      <c r="W661" s="3"/>
      <c r="X661" s="3"/>
      <c r="Y661" s="3"/>
      <c r="Z661" s="3"/>
      <c r="AA661" s="3"/>
      <c r="AB661" s="3"/>
      <c r="AC661" s="31">
        <f t="shared" si="136"/>
        <v>0</v>
      </c>
      <c r="AD661" s="31">
        <f t="shared" si="137"/>
        <v>0</v>
      </c>
      <c r="AE661" s="31">
        <f t="shared" si="138"/>
        <v>0</v>
      </c>
      <c r="AF661" s="31">
        <f t="shared" si="139"/>
        <v>0</v>
      </c>
      <c r="AG661" s="31">
        <f t="shared" si="140"/>
        <v>0</v>
      </c>
      <c r="AH661" s="31">
        <f t="shared" si="141"/>
        <v>0</v>
      </c>
      <c r="AI661" s="31">
        <f t="shared" si="142"/>
        <v>0</v>
      </c>
      <c r="AJ661" s="31">
        <f t="shared" si="143"/>
        <v>0</v>
      </c>
      <c r="AK661" s="31">
        <f t="shared" si="144"/>
        <v>0</v>
      </c>
      <c r="AL661" s="31">
        <f t="shared" si="145"/>
        <v>0</v>
      </c>
    </row>
    <row r="662" spans="1:38" ht="18.75" customHeight="1" x14ac:dyDescent="0.25">
      <c r="A662" s="13">
        <v>660</v>
      </c>
      <c r="B662" s="5" t="s">
        <v>548</v>
      </c>
      <c r="C662" s="14">
        <v>3307</v>
      </c>
      <c r="D662" s="14"/>
      <c r="E662" s="3"/>
      <c r="F662" s="3"/>
      <c r="G662" s="3"/>
      <c r="H662" s="32"/>
      <c r="I662" s="33"/>
      <c r="K662" s="3"/>
      <c r="L662" s="3"/>
      <c r="M662" s="18"/>
      <c r="N662" s="18"/>
      <c r="O662" s="18"/>
      <c r="P662" s="111"/>
      <c r="Q662" s="18"/>
      <c r="R662" s="18"/>
      <c r="S662" s="3"/>
      <c r="T662" s="3"/>
      <c r="U662" s="3"/>
      <c r="V662" s="3"/>
      <c r="W662" s="3"/>
      <c r="X662" s="3"/>
      <c r="Y662" s="3"/>
      <c r="Z662" s="3"/>
      <c r="AA662" s="3"/>
      <c r="AB662" s="3"/>
      <c r="AC662" s="31">
        <f t="shared" si="136"/>
        <v>0</v>
      </c>
      <c r="AD662" s="31">
        <f t="shared" si="137"/>
        <v>0</v>
      </c>
      <c r="AE662" s="31">
        <f t="shared" si="138"/>
        <v>0</v>
      </c>
      <c r="AF662" s="31">
        <f t="shared" si="139"/>
        <v>0</v>
      </c>
      <c r="AG662" s="31">
        <f t="shared" si="140"/>
        <v>0</v>
      </c>
      <c r="AH662" s="31">
        <f t="shared" si="141"/>
        <v>0</v>
      </c>
      <c r="AI662" s="31">
        <f t="shared" si="142"/>
        <v>0</v>
      </c>
      <c r="AJ662" s="31">
        <f t="shared" si="143"/>
        <v>0</v>
      </c>
      <c r="AK662" s="31">
        <f t="shared" si="144"/>
        <v>0</v>
      </c>
      <c r="AL662" s="31">
        <f t="shared" si="145"/>
        <v>0</v>
      </c>
    </row>
    <row r="663" spans="1:38" ht="18.75" customHeight="1" x14ac:dyDescent="0.25">
      <c r="A663" s="13">
        <v>399</v>
      </c>
      <c r="B663" s="5" t="s">
        <v>505</v>
      </c>
      <c r="C663" s="14">
        <v>3520</v>
      </c>
      <c r="D663" s="14"/>
      <c r="E663" s="2"/>
      <c r="F663" s="2"/>
      <c r="G663" s="2"/>
      <c r="H663" s="35"/>
      <c r="I663" s="36"/>
      <c r="J663" s="37"/>
      <c r="K663" s="2"/>
      <c r="L663" s="2"/>
      <c r="M663" s="38"/>
      <c r="N663" s="38"/>
      <c r="O663" s="38"/>
      <c r="P663" s="39"/>
      <c r="Q663" s="38"/>
      <c r="R663" s="38"/>
      <c r="S663" s="2"/>
      <c r="T663" s="2"/>
      <c r="U663" s="2"/>
      <c r="V663" s="2"/>
      <c r="W663" s="2"/>
      <c r="X663" s="2"/>
      <c r="Y663" s="2"/>
      <c r="Z663" s="2"/>
      <c r="AA663" s="2"/>
      <c r="AB663" s="2"/>
      <c r="AC663" s="31">
        <f t="shared" si="136"/>
        <v>0</v>
      </c>
      <c r="AD663" s="31">
        <f t="shared" si="137"/>
        <v>0</v>
      </c>
      <c r="AE663" s="31">
        <f t="shared" si="138"/>
        <v>0</v>
      </c>
      <c r="AF663" s="31">
        <f t="shared" si="139"/>
        <v>0</v>
      </c>
      <c r="AG663" s="31">
        <f t="shared" si="140"/>
        <v>0</v>
      </c>
      <c r="AH663" s="31">
        <f t="shared" si="141"/>
        <v>0</v>
      </c>
      <c r="AI663" s="31">
        <f t="shared" si="142"/>
        <v>0</v>
      </c>
      <c r="AJ663" s="31">
        <f t="shared" si="143"/>
        <v>0</v>
      </c>
      <c r="AK663" s="31">
        <f t="shared" si="144"/>
        <v>0</v>
      </c>
      <c r="AL663" s="31">
        <f t="shared" si="145"/>
        <v>0</v>
      </c>
    </row>
    <row r="664" spans="1:38" ht="18.75" customHeight="1" x14ac:dyDescent="0.25">
      <c r="A664" s="17">
        <v>998</v>
      </c>
      <c r="B664" s="3" t="s">
        <v>763</v>
      </c>
      <c r="C664" s="16">
        <v>558</v>
      </c>
      <c r="D664" s="16"/>
      <c r="E664" s="3"/>
      <c r="F664" s="3"/>
      <c r="G664" s="3"/>
      <c r="H664" s="32"/>
      <c r="I664" s="33"/>
      <c r="K664" s="3"/>
      <c r="L664" s="3"/>
      <c r="M664" s="18"/>
      <c r="N664" s="18"/>
      <c r="O664" s="18"/>
      <c r="P664" s="111"/>
      <c r="Q664" s="18"/>
      <c r="R664" s="18"/>
      <c r="S664" s="3"/>
      <c r="T664" s="3"/>
      <c r="U664" s="3"/>
      <c r="V664" s="3"/>
      <c r="W664" s="3"/>
      <c r="X664" s="3"/>
      <c r="Y664" s="3"/>
      <c r="Z664" s="3"/>
      <c r="AA664" s="3"/>
      <c r="AB664" s="3"/>
      <c r="AC664" s="31">
        <f t="shared" si="136"/>
        <v>0</v>
      </c>
      <c r="AD664" s="31">
        <f t="shared" si="137"/>
        <v>0</v>
      </c>
      <c r="AE664" s="31">
        <f t="shared" si="138"/>
        <v>0</v>
      </c>
      <c r="AF664" s="31">
        <f t="shared" si="139"/>
        <v>0</v>
      </c>
      <c r="AG664" s="31">
        <f t="shared" si="140"/>
        <v>0</v>
      </c>
      <c r="AH664" s="31">
        <f t="shared" si="141"/>
        <v>0</v>
      </c>
      <c r="AI664" s="31">
        <f t="shared" si="142"/>
        <v>0</v>
      </c>
      <c r="AJ664" s="31">
        <f t="shared" si="143"/>
        <v>0</v>
      </c>
      <c r="AK664" s="31">
        <f t="shared" si="144"/>
        <v>0</v>
      </c>
      <c r="AL664" s="31">
        <f t="shared" si="145"/>
        <v>0</v>
      </c>
    </row>
    <row r="665" spans="1:38" ht="18.75" customHeight="1" x14ac:dyDescent="0.25">
      <c r="A665" s="17">
        <v>1155</v>
      </c>
      <c r="B665" s="3" t="s">
        <v>847</v>
      </c>
      <c r="C665" s="16">
        <v>13802</v>
      </c>
      <c r="D665" s="16"/>
      <c r="E665" s="3"/>
      <c r="F665" s="3"/>
      <c r="G665" s="3"/>
      <c r="H665" s="32"/>
      <c r="I665" s="33"/>
      <c r="K665" s="3"/>
      <c r="L665" s="3"/>
      <c r="M665" s="18"/>
      <c r="N665" s="18"/>
      <c r="O665" s="18"/>
      <c r="P665" s="111"/>
      <c r="Q665" s="18"/>
      <c r="R665" s="18"/>
      <c r="S665" s="3"/>
      <c r="T665" s="3"/>
      <c r="U665" s="3"/>
      <c r="V665" s="3"/>
      <c r="W665" s="3"/>
      <c r="X665" s="3"/>
      <c r="Y665" s="3"/>
      <c r="Z665" s="3"/>
      <c r="AA665" s="3"/>
      <c r="AB665" s="3"/>
      <c r="AC665" s="31">
        <f t="shared" si="136"/>
        <v>0</v>
      </c>
      <c r="AD665" s="31">
        <f t="shared" si="137"/>
        <v>0</v>
      </c>
      <c r="AE665" s="31">
        <f t="shared" si="138"/>
        <v>0</v>
      </c>
      <c r="AF665" s="31">
        <f t="shared" si="139"/>
        <v>0</v>
      </c>
      <c r="AG665" s="31">
        <f t="shared" si="140"/>
        <v>0</v>
      </c>
      <c r="AH665" s="31">
        <f t="shared" si="141"/>
        <v>0</v>
      </c>
      <c r="AI665" s="31">
        <f t="shared" si="142"/>
        <v>0</v>
      </c>
      <c r="AJ665" s="31">
        <f t="shared" si="143"/>
        <v>0</v>
      </c>
      <c r="AK665" s="31">
        <f t="shared" si="144"/>
        <v>0</v>
      </c>
      <c r="AL665" s="31">
        <f t="shared" si="145"/>
        <v>0</v>
      </c>
    </row>
    <row r="666" spans="1:38" ht="18.75" customHeight="1" x14ac:dyDescent="0.25">
      <c r="A666" s="17">
        <v>925</v>
      </c>
      <c r="B666" s="3" t="s">
        <v>702</v>
      </c>
      <c r="C666" s="16">
        <v>8556</v>
      </c>
      <c r="D666" s="16"/>
      <c r="E666" s="3"/>
      <c r="F666" s="3"/>
      <c r="G666" s="3"/>
      <c r="H666" s="32"/>
      <c r="I666" s="33"/>
      <c r="K666" s="3"/>
      <c r="L666" s="3"/>
      <c r="M666" s="18"/>
      <c r="N666" s="18"/>
      <c r="O666" s="18"/>
      <c r="P666" s="111"/>
      <c r="Q666" s="18"/>
      <c r="R666" s="18"/>
      <c r="S666" s="3"/>
      <c r="T666" s="3"/>
      <c r="U666" s="3"/>
      <c r="V666" s="3"/>
      <c r="W666" s="3"/>
      <c r="X666" s="3"/>
      <c r="Y666" s="3"/>
      <c r="Z666" s="3"/>
      <c r="AA666" s="3"/>
      <c r="AB666" s="3"/>
      <c r="AC666" s="31">
        <f t="shared" si="136"/>
        <v>0</v>
      </c>
      <c r="AD666" s="31">
        <f t="shared" si="137"/>
        <v>0</v>
      </c>
      <c r="AE666" s="31">
        <f t="shared" si="138"/>
        <v>0</v>
      </c>
      <c r="AF666" s="31">
        <f t="shared" si="139"/>
        <v>0</v>
      </c>
      <c r="AG666" s="31">
        <f t="shared" si="140"/>
        <v>0</v>
      </c>
      <c r="AH666" s="31">
        <f t="shared" si="141"/>
        <v>0</v>
      </c>
      <c r="AI666" s="31">
        <f t="shared" si="142"/>
        <v>0</v>
      </c>
      <c r="AJ666" s="31">
        <f t="shared" si="143"/>
        <v>0</v>
      </c>
      <c r="AK666" s="31">
        <f t="shared" si="144"/>
        <v>0</v>
      </c>
      <c r="AL666" s="31">
        <f t="shared" si="145"/>
        <v>0</v>
      </c>
    </row>
    <row r="667" spans="1:38" ht="18.75" customHeight="1" x14ac:dyDescent="0.25">
      <c r="A667" s="17">
        <v>1162</v>
      </c>
      <c r="B667" s="3" t="s">
        <v>854</v>
      </c>
      <c r="C667" s="16">
        <v>13802</v>
      </c>
      <c r="D667" s="16"/>
      <c r="E667" s="3"/>
      <c r="F667" s="3"/>
      <c r="G667" s="3"/>
      <c r="H667" s="32"/>
      <c r="I667" s="33"/>
      <c r="K667" s="3"/>
      <c r="L667" s="3"/>
      <c r="M667" s="18"/>
      <c r="N667" s="18"/>
      <c r="O667" s="18"/>
      <c r="P667" s="111"/>
      <c r="Q667" s="18"/>
      <c r="R667" s="18"/>
      <c r="S667" s="3"/>
      <c r="T667" s="3"/>
      <c r="U667" s="3"/>
      <c r="V667" s="3"/>
      <c r="W667" s="3"/>
      <c r="X667" s="3"/>
      <c r="Y667" s="3"/>
      <c r="Z667" s="3"/>
      <c r="AA667" s="3"/>
      <c r="AB667" s="3"/>
      <c r="AC667" s="31">
        <f t="shared" si="136"/>
        <v>0</v>
      </c>
      <c r="AD667" s="31">
        <f t="shared" si="137"/>
        <v>0</v>
      </c>
      <c r="AE667" s="31">
        <f t="shared" si="138"/>
        <v>0</v>
      </c>
      <c r="AF667" s="31">
        <f t="shared" si="139"/>
        <v>0</v>
      </c>
      <c r="AG667" s="31">
        <f t="shared" si="140"/>
        <v>0</v>
      </c>
      <c r="AH667" s="31">
        <f t="shared" si="141"/>
        <v>0</v>
      </c>
      <c r="AI667" s="31">
        <f t="shared" si="142"/>
        <v>0</v>
      </c>
      <c r="AJ667" s="31">
        <f t="shared" si="143"/>
        <v>0</v>
      </c>
      <c r="AK667" s="31">
        <f t="shared" si="144"/>
        <v>0</v>
      </c>
      <c r="AL667" s="31">
        <f t="shared" si="145"/>
        <v>0</v>
      </c>
    </row>
    <row r="668" spans="1:38" ht="18.75" customHeight="1" x14ac:dyDescent="0.25">
      <c r="A668" s="17">
        <v>1151</v>
      </c>
      <c r="B668" s="3" t="s">
        <v>843</v>
      </c>
      <c r="C668" s="16">
        <v>12502</v>
      </c>
      <c r="D668" s="16"/>
      <c r="E668" s="3"/>
      <c r="F668" s="3"/>
      <c r="G668" s="3"/>
      <c r="H668" s="32"/>
      <c r="I668" s="33"/>
      <c r="K668" s="3"/>
      <c r="L668" s="3"/>
      <c r="M668" s="18"/>
      <c r="N668" s="18"/>
      <c r="O668" s="18"/>
      <c r="P668" s="111"/>
      <c r="Q668" s="18"/>
      <c r="R668" s="18"/>
      <c r="S668" s="3"/>
      <c r="T668" s="3"/>
      <c r="U668" s="3"/>
      <c r="V668" s="3"/>
      <c r="W668" s="3"/>
      <c r="X668" s="3"/>
      <c r="Y668" s="3"/>
      <c r="Z668" s="3"/>
      <c r="AA668" s="3"/>
      <c r="AB668" s="3"/>
      <c r="AC668" s="31">
        <f t="shared" si="136"/>
        <v>0</v>
      </c>
      <c r="AD668" s="31">
        <f t="shared" si="137"/>
        <v>0</v>
      </c>
      <c r="AE668" s="31">
        <f t="shared" si="138"/>
        <v>0</v>
      </c>
      <c r="AF668" s="31">
        <f t="shared" si="139"/>
        <v>0</v>
      </c>
      <c r="AG668" s="31">
        <f t="shared" si="140"/>
        <v>0</v>
      </c>
      <c r="AH668" s="31">
        <f t="shared" si="141"/>
        <v>0</v>
      </c>
      <c r="AI668" s="31">
        <f t="shared" si="142"/>
        <v>0</v>
      </c>
      <c r="AJ668" s="31">
        <f t="shared" si="143"/>
        <v>0</v>
      </c>
      <c r="AK668" s="31">
        <f t="shared" si="144"/>
        <v>0</v>
      </c>
      <c r="AL668" s="31">
        <f t="shared" si="145"/>
        <v>0</v>
      </c>
    </row>
    <row r="669" spans="1:38" ht="18.75" customHeight="1" x14ac:dyDescent="0.25">
      <c r="A669" s="17">
        <v>1157</v>
      </c>
      <c r="B669" s="3" t="s">
        <v>849</v>
      </c>
      <c r="C669" s="16">
        <v>6000</v>
      </c>
      <c r="D669" s="16"/>
      <c r="E669" s="3"/>
      <c r="F669" s="3"/>
      <c r="G669" s="3"/>
      <c r="H669" s="32"/>
      <c r="I669" s="33"/>
      <c r="K669" s="3"/>
      <c r="L669" s="3"/>
      <c r="M669" s="18"/>
      <c r="N669" s="18"/>
      <c r="O669" s="18"/>
      <c r="P669" s="111"/>
      <c r="Q669" s="18"/>
      <c r="R669" s="18"/>
      <c r="S669" s="3"/>
      <c r="T669" s="3"/>
      <c r="U669" s="3"/>
      <c r="V669" s="3"/>
      <c r="W669" s="3"/>
      <c r="X669" s="3"/>
      <c r="Y669" s="3"/>
      <c r="Z669" s="3"/>
      <c r="AA669" s="3"/>
      <c r="AB669" s="3"/>
      <c r="AC669" s="31">
        <f t="shared" si="136"/>
        <v>0</v>
      </c>
      <c r="AD669" s="31">
        <f t="shared" si="137"/>
        <v>0</v>
      </c>
      <c r="AE669" s="31">
        <f t="shared" si="138"/>
        <v>0</v>
      </c>
      <c r="AF669" s="31">
        <f t="shared" si="139"/>
        <v>0</v>
      </c>
      <c r="AG669" s="31">
        <f t="shared" si="140"/>
        <v>0</v>
      </c>
      <c r="AH669" s="31">
        <f t="shared" si="141"/>
        <v>0</v>
      </c>
      <c r="AI669" s="31">
        <f t="shared" si="142"/>
        <v>0</v>
      </c>
      <c r="AJ669" s="31">
        <f t="shared" si="143"/>
        <v>0</v>
      </c>
      <c r="AK669" s="31">
        <f t="shared" si="144"/>
        <v>0</v>
      </c>
      <c r="AL669" s="31">
        <f t="shared" si="145"/>
        <v>0</v>
      </c>
    </row>
    <row r="670" spans="1:38" ht="18.75" customHeight="1" x14ac:dyDescent="0.25">
      <c r="A670" s="17">
        <v>1152</v>
      </c>
      <c r="B670" s="3" t="s">
        <v>844</v>
      </c>
      <c r="C670" s="16">
        <v>16212</v>
      </c>
      <c r="D670" s="16"/>
      <c r="E670" s="3"/>
      <c r="F670" s="3"/>
      <c r="G670" s="3"/>
      <c r="H670" s="32"/>
      <c r="I670" s="33"/>
      <c r="K670" s="3"/>
      <c r="L670" s="3"/>
      <c r="M670" s="18"/>
      <c r="N670" s="18"/>
      <c r="O670" s="18"/>
      <c r="P670" s="111"/>
      <c r="Q670" s="18"/>
      <c r="R670" s="18"/>
      <c r="S670" s="3"/>
      <c r="T670" s="3"/>
      <c r="U670" s="3"/>
      <c r="V670" s="3"/>
      <c r="W670" s="3"/>
      <c r="X670" s="3"/>
      <c r="Y670" s="3"/>
      <c r="Z670" s="3"/>
      <c r="AA670" s="3"/>
      <c r="AB670" s="3"/>
      <c r="AC670" s="31">
        <f t="shared" si="136"/>
        <v>0</v>
      </c>
      <c r="AD670" s="31">
        <f t="shared" si="137"/>
        <v>0</v>
      </c>
      <c r="AE670" s="31">
        <f t="shared" si="138"/>
        <v>0</v>
      </c>
      <c r="AF670" s="31">
        <f t="shared" si="139"/>
        <v>0</v>
      </c>
      <c r="AG670" s="31">
        <f t="shared" si="140"/>
        <v>0</v>
      </c>
      <c r="AH670" s="31">
        <f t="shared" si="141"/>
        <v>0</v>
      </c>
      <c r="AI670" s="31">
        <f t="shared" si="142"/>
        <v>0</v>
      </c>
      <c r="AJ670" s="31">
        <f t="shared" si="143"/>
        <v>0</v>
      </c>
      <c r="AK670" s="31">
        <f t="shared" si="144"/>
        <v>0</v>
      </c>
      <c r="AL670" s="31">
        <f t="shared" si="145"/>
        <v>0</v>
      </c>
    </row>
    <row r="671" spans="1:38" ht="18.75" customHeight="1" x14ac:dyDescent="0.25">
      <c r="A671" s="17">
        <v>1153</v>
      </c>
      <c r="B671" s="3" t="s">
        <v>845</v>
      </c>
      <c r="C671" s="16">
        <v>16212</v>
      </c>
      <c r="D671" s="16"/>
      <c r="E671" s="3"/>
      <c r="F671" s="3"/>
      <c r="G671" s="3"/>
      <c r="H671" s="32"/>
      <c r="I671" s="33"/>
      <c r="K671" s="3"/>
      <c r="L671" s="3"/>
      <c r="M671" s="18"/>
      <c r="N671" s="18"/>
      <c r="O671" s="18"/>
      <c r="P671" s="111"/>
      <c r="Q671" s="18"/>
      <c r="R671" s="18"/>
      <c r="S671" s="3"/>
      <c r="T671" s="3"/>
      <c r="U671" s="3"/>
      <c r="V671" s="3"/>
      <c r="W671" s="3"/>
      <c r="X671" s="3"/>
      <c r="Y671" s="3"/>
      <c r="Z671" s="3"/>
      <c r="AA671" s="3"/>
      <c r="AB671" s="3"/>
      <c r="AC671" s="31">
        <f t="shared" si="136"/>
        <v>0</v>
      </c>
      <c r="AD671" s="31">
        <f t="shared" si="137"/>
        <v>0</v>
      </c>
      <c r="AE671" s="31">
        <f t="shared" si="138"/>
        <v>0</v>
      </c>
      <c r="AF671" s="31">
        <f t="shared" si="139"/>
        <v>0</v>
      </c>
      <c r="AG671" s="31">
        <f t="shared" si="140"/>
        <v>0</v>
      </c>
      <c r="AH671" s="31">
        <f t="shared" si="141"/>
        <v>0</v>
      </c>
      <c r="AI671" s="31">
        <f t="shared" si="142"/>
        <v>0</v>
      </c>
      <c r="AJ671" s="31">
        <f t="shared" si="143"/>
        <v>0</v>
      </c>
      <c r="AK671" s="31">
        <f t="shared" si="144"/>
        <v>0</v>
      </c>
      <c r="AL671" s="31">
        <f t="shared" si="145"/>
        <v>0</v>
      </c>
    </row>
    <row r="672" spans="1:38" ht="18.75" customHeight="1" x14ac:dyDescent="0.25">
      <c r="A672" s="17">
        <v>1147</v>
      </c>
      <c r="B672" s="3" t="s">
        <v>839</v>
      </c>
      <c r="C672" s="16">
        <v>3840</v>
      </c>
      <c r="D672" s="16"/>
      <c r="E672" s="3"/>
      <c r="F672" s="3"/>
      <c r="G672" s="3"/>
      <c r="H672" s="32"/>
      <c r="I672" s="33"/>
      <c r="K672" s="3"/>
      <c r="L672" s="3"/>
      <c r="M672" s="18"/>
      <c r="N672" s="18"/>
      <c r="O672" s="18"/>
      <c r="P672" s="111"/>
      <c r="Q672" s="18"/>
      <c r="R672" s="18"/>
      <c r="S672" s="3"/>
      <c r="T672" s="3"/>
      <c r="U672" s="3"/>
      <c r="V672" s="3"/>
      <c r="W672" s="3"/>
      <c r="X672" s="3"/>
      <c r="Y672" s="3"/>
      <c r="Z672" s="3"/>
      <c r="AA672" s="3"/>
      <c r="AB672" s="3"/>
      <c r="AC672" s="31">
        <f t="shared" si="136"/>
        <v>0</v>
      </c>
      <c r="AD672" s="31">
        <f t="shared" si="137"/>
        <v>0</v>
      </c>
      <c r="AE672" s="31">
        <f t="shared" si="138"/>
        <v>0</v>
      </c>
      <c r="AF672" s="31">
        <f t="shared" si="139"/>
        <v>0</v>
      </c>
      <c r="AG672" s="31">
        <f t="shared" si="140"/>
        <v>0</v>
      </c>
      <c r="AH672" s="31">
        <f t="shared" si="141"/>
        <v>0</v>
      </c>
      <c r="AI672" s="31">
        <f t="shared" si="142"/>
        <v>0</v>
      </c>
      <c r="AJ672" s="31">
        <f t="shared" si="143"/>
        <v>0</v>
      </c>
      <c r="AK672" s="31">
        <f t="shared" si="144"/>
        <v>0</v>
      </c>
      <c r="AL672" s="31">
        <f t="shared" si="145"/>
        <v>0</v>
      </c>
    </row>
    <row r="673" spans="1:38" ht="18.75" customHeight="1" x14ac:dyDescent="0.25">
      <c r="A673" s="17">
        <v>1150</v>
      </c>
      <c r="B673" s="3" t="s">
        <v>842</v>
      </c>
      <c r="C673" s="16">
        <v>3264</v>
      </c>
      <c r="D673" s="16"/>
      <c r="E673" s="3"/>
      <c r="F673" s="3"/>
      <c r="G673" s="3"/>
      <c r="H673" s="32"/>
      <c r="I673" s="33"/>
      <c r="K673" s="3"/>
      <c r="L673" s="3"/>
      <c r="M673" s="18"/>
      <c r="N673" s="18"/>
      <c r="O673" s="18"/>
      <c r="P673" s="111"/>
      <c r="Q673" s="18"/>
      <c r="R673" s="18"/>
      <c r="S673" s="3"/>
      <c r="T673" s="3"/>
      <c r="U673" s="3"/>
      <c r="V673" s="3"/>
      <c r="W673" s="3"/>
      <c r="X673" s="3"/>
      <c r="Y673" s="3"/>
      <c r="Z673" s="3"/>
      <c r="AA673" s="3"/>
      <c r="AB673" s="3"/>
      <c r="AC673" s="31">
        <f t="shared" si="136"/>
        <v>0</v>
      </c>
      <c r="AD673" s="31">
        <f t="shared" si="137"/>
        <v>0</v>
      </c>
      <c r="AE673" s="31">
        <f t="shared" si="138"/>
        <v>0</v>
      </c>
      <c r="AF673" s="31">
        <f t="shared" si="139"/>
        <v>0</v>
      </c>
      <c r="AG673" s="31">
        <f t="shared" si="140"/>
        <v>0</v>
      </c>
      <c r="AH673" s="31">
        <f t="shared" si="141"/>
        <v>0</v>
      </c>
      <c r="AI673" s="31">
        <f t="shared" si="142"/>
        <v>0</v>
      </c>
      <c r="AJ673" s="31">
        <f t="shared" si="143"/>
        <v>0</v>
      </c>
      <c r="AK673" s="31">
        <f t="shared" si="144"/>
        <v>0</v>
      </c>
      <c r="AL673" s="31">
        <f t="shared" si="145"/>
        <v>0</v>
      </c>
    </row>
    <row r="674" spans="1:38" s="2" customFormat="1" ht="18.75" customHeight="1" x14ac:dyDescent="0.25">
      <c r="A674" s="17">
        <v>1159</v>
      </c>
      <c r="B674" s="3" t="s">
        <v>851</v>
      </c>
      <c r="C674" s="16">
        <v>13802</v>
      </c>
      <c r="D674" s="16"/>
      <c r="E674" s="3"/>
      <c r="F674" s="3"/>
      <c r="G674" s="3"/>
      <c r="H674" s="32"/>
      <c r="I674" s="33"/>
      <c r="J674" s="34"/>
      <c r="K674" s="3"/>
      <c r="L674" s="3"/>
      <c r="M674" s="18"/>
      <c r="N674" s="18"/>
      <c r="O674" s="18"/>
      <c r="P674" s="111"/>
      <c r="Q674" s="18"/>
      <c r="R674" s="18"/>
      <c r="S674" s="3"/>
      <c r="T674" s="3"/>
      <c r="U674" s="3"/>
      <c r="V674" s="3"/>
      <c r="W674" s="3"/>
      <c r="X674" s="3"/>
      <c r="Y674" s="3"/>
      <c r="Z674" s="3"/>
      <c r="AA674" s="3"/>
      <c r="AB674" s="3"/>
      <c r="AC674" s="31">
        <f t="shared" si="136"/>
        <v>0</v>
      </c>
      <c r="AD674" s="31">
        <f t="shared" si="137"/>
        <v>0</v>
      </c>
      <c r="AE674" s="31">
        <f t="shared" si="138"/>
        <v>0</v>
      </c>
      <c r="AF674" s="31">
        <f t="shared" si="139"/>
        <v>0</v>
      </c>
      <c r="AG674" s="31">
        <f t="shared" si="140"/>
        <v>0</v>
      </c>
      <c r="AH674" s="31">
        <f t="shared" si="141"/>
        <v>0</v>
      </c>
      <c r="AI674" s="31">
        <f t="shared" si="142"/>
        <v>0</v>
      </c>
      <c r="AJ674" s="31">
        <f t="shared" si="143"/>
        <v>0</v>
      </c>
      <c r="AK674" s="31">
        <f t="shared" si="144"/>
        <v>0</v>
      </c>
      <c r="AL674" s="31">
        <f t="shared" si="145"/>
        <v>0</v>
      </c>
    </row>
    <row r="675" spans="1:38" s="2" customFormat="1" ht="18.75" customHeight="1" x14ac:dyDescent="0.25">
      <c r="A675" s="17">
        <v>1160</v>
      </c>
      <c r="B675" s="3" t="s">
        <v>852</v>
      </c>
      <c r="C675" s="16">
        <v>13802</v>
      </c>
      <c r="D675" s="16"/>
      <c r="E675" s="3"/>
      <c r="F675" s="3"/>
      <c r="G675" s="3"/>
      <c r="H675" s="32"/>
      <c r="I675" s="33"/>
      <c r="J675" s="34"/>
      <c r="K675" s="3"/>
      <c r="L675" s="3"/>
      <c r="M675" s="18"/>
      <c r="N675" s="18"/>
      <c r="O675" s="18"/>
      <c r="P675" s="111"/>
      <c r="Q675" s="18"/>
      <c r="R675" s="18"/>
      <c r="S675" s="3"/>
      <c r="T675" s="3"/>
      <c r="U675" s="3"/>
      <c r="V675" s="3"/>
      <c r="W675" s="3"/>
      <c r="X675" s="3"/>
      <c r="Y675" s="3"/>
      <c r="Z675" s="3"/>
      <c r="AA675" s="3"/>
      <c r="AB675" s="3"/>
      <c r="AC675" s="31">
        <f t="shared" si="136"/>
        <v>0</v>
      </c>
      <c r="AD675" s="31">
        <f t="shared" si="137"/>
        <v>0</v>
      </c>
      <c r="AE675" s="31">
        <f t="shared" si="138"/>
        <v>0</v>
      </c>
      <c r="AF675" s="31">
        <f t="shared" si="139"/>
        <v>0</v>
      </c>
      <c r="AG675" s="31">
        <f t="shared" si="140"/>
        <v>0</v>
      </c>
      <c r="AH675" s="31">
        <f t="shared" si="141"/>
        <v>0</v>
      </c>
      <c r="AI675" s="31">
        <f t="shared" si="142"/>
        <v>0</v>
      </c>
      <c r="AJ675" s="31">
        <f t="shared" si="143"/>
        <v>0</v>
      </c>
      <c r="AK675" s="31">
        <f t="shared" si="144"/>
        <v>0</v>
      </c>
      <c r="AL675" s="31">
        <f t="shared" si="145"/>
        <v>0</v>
      </c>
    </row>
    <row r="676" spans="1:38" s="2" customFormat="1" ht="18.75" customHeight="1" x14ac:dyDescent="0.25">
      <c r="A676" s="17">
        <v>1158</v>
      </c>
      <c r="B676" s="3" t="s">
        <v>850</v>
      </c>
      <c r="C676" s="16">
        <v>2406</v>
      </c>
      <c r="D676" s="16"/>
      <c r="E676" s="3"/>
      <c r="F676" s="3"/>
      <c r="G676" s="3"/>
      <c r="H676" s="32"/>
      <c r="I676" s="33"/>
      <c r="J676" s="34"/>
      <c r="K676" s="3"/>
      <c r="L676" s="3"/>
      <c r="M676" s="18"/>
      <c r="N676" s="18"/>
      <c r="O676" s="18"/>
      <c r="P676" s="111"/>
      <c r="Q676" s="18"/>
      <c r="R676" s="18"/>
      <c r="S676" s="3"/>
      <c r="T676" s="3"/>
      <c r="U676" s="3"/>
      <c r="V676" s="3"/>
      <c r="W676" s="3"/>
      <c r="X676" s="3"/>
      <c r="Y676" s="3"/>
      <c r="Z676" s="3"/>
      <c r="AA676" s="3"/>
      <c r="AB676" s="3"/>
      <c r="AC676" s="31">
        <f t="shared" si="136"/>
        <v>0</v>
      </c>
      <c r="AD676" s="31">
        <f t="shared" si="137"/>
        <v>0</v>
      </c>
      <c r="AE676" s="31">
        <f t="shared" si="138"/>
        <v>0</v>
      </c>
      <c r="AF676" s="31">
        <f t="shared" si="139"/>
        <v>0</v>
      </c>
      <c r="AG676" s="31">
        <f t="shared" si="140"/>
        <v>0</v>
      </c>
      <c r="AH676" s="31">
        <f t="shared" si="141"/>
        <v>0</v>
      </c>
      <c r="AI676" s="31">
        <f t="shared" si="142"/>
        <v>0</v>
      </c>
      <c r="AJ676" s="31">
        <f t="shared" si="143"/>
        <v>0</v>
      </c>
      <c r="AK676" s="31">
        <f t="shared" si="144"/>
        <v>0</v>
      </c>
      <c r="AL676" s="31">
        <f t="shared" si="145"/>
        <v>0</v>
      </c>
    </row>
    <row r="677" spans="1:38" s="2" customFormat="1" ht="18.75" customHeight="1" x14ac:dyDescent="0.25">
      <c r="A677" s="17">
        <v>1156</v>
      </c>
      <c r="B677" s="3" t="s">
        <v>848</v>
      </c>
      <c r="C677" s="16">
        <v>13802</v>
      </c>
      <c r="D677" s="16"/>
      <c r="E677" s="3"/>
      <c r="F677" s="3"/>
      <c r="G677" s="3"/>
      <c r="H677" s="32"/>
      <c r="I677" s="33"/>
      <c r="J677" s="34"/>
      <c r="K677" s="3"/>
      <c r="L677" s="3"/>
      <c r="M677" s="18"/>
      <c r="N677" s="18"/>
      <c r="O677" s="18"/>
      <c r="P677" s="111"/>
      <c r="Q677" s="18"/>
      <c r="R677" s="18"/>
      <c r="S677" s="3"/>
      <c r="T677" s="3"/>
      <c r="U677" s="3"/>
      <c r="V677" s="3"/>
      <c r="W677" s="3"/>
      <c r="X677" s="3"/>
      <c r="Y677" s="3"/>
      <c r="Z677" s="3"/>
      <c r="AA677" s="3"/>
      <c r="AB677" s="3"/>
      <c r="AC677" s="31">
        <f t="shared" si="136"/>
        <v>0</v>
      </c>
      <c r="AD677" s="31">
        <f t="shared" si="137"/>
        <v>0</v>
      </c>
      <c r="AE677" s="31">
        <f t="shared" si="138"/>
        <v>0</v>
      </c>
      <c r="AF677" s="31">
        <f t="shared" si="139"/>
        <v>0</v>
      </c>
      <c r="AG677" s="31">
        <f t="shared" si="140"/>
        <v>0</v>
      </c>
      <c r="AH677" s="31">
        <f t="shared" si="141"/>
        <v>0</v>
      </c>
      <c r="AI677" s="31">
        <f t="shared" si="142"/>
        <v>0</v>
      </c>
      <c r="AJ677" s="31">
        <f t="shared" si="143"/>
        <v>0</v>
      </c>
      <c r="AK677" s="31">
        <f t="shared" si="144"/>
        <v>0</v>
      </c>
      <c r="AL677" s="31">
        <f t="shared" si="145"/>
        <v>0</v>
      </c>
    </row>
    <row r="678" spans="1:38" ht="18.75" customHeight="1" x14ac:dyDescent="0.25">
      <c r="A678" s="17">
        <v>1163</v>
      </c>
      <c r="B678" s="3" t="s">
        <v>855</v>
      </c>
      <c r="C678" s="16">
        <v>13812</v>
      </c>
      <c r="D678" s="16"/>
      <c r="E678" s="3"/>
      <c r="F678" s="3"/>
      <c r="G678" s="3"/>
      <c r="H678" s="32"/>
      <c r="I678" s="33"/>
      <c r="K678" s="3"/>
      <c r="L678" s="3"/>
      <c r="M678" s="18"/>
      <c r="N678" s="18"/>
      <c r="O678" s="18"/>
      <c r="P678" s="111"/>
      <c r="Q678" s="18"/>
      <c r="R678" s="18"/>
      <c r="S678" s="3"/>
      <c r="T678" s="3"/>
      <c r="U678" s="3"/>
      <c r="V678" s="3"/>
      <c r="W678" s="3"/>
      <c r="X678" s="3"/>
      <c r="Y678" s="3"/>
      <c r="Z678" s="3"/>
      <c r="AA678" s="3"/>
      <c r="AB678" s="3"/>
      <c r="AC678" s="31">
        <f t="shared" si="136"/>
        <v>0</v>
      </c>
      <c r="AD678" s="31">
        <f t="shared" si="137"/>
        <v>0</v>
      </c>
      <c r="AE678" s="31">
        <f t="shared" si="138"/>
        <v>0</v>
      </c>
      <c r="AF678" s="31">
        <f t="shared" si="139"/>
        <v>0</v>
      </c>
      <c r="AG678" s="31">
        <f t="shared" si="140"/>
        <v>0</v>
      </c>
      <c r="AH678" s="31">
        <f t="shared" si="141"/>
        <v>0</v>
      </c>
      <c r="AI678" s="31">
        <f t="shared" si="142"/>
        <v>0</v>
      </c>
      <c r="AJ678" s="31">
        <f t="shared" si="143"/>
        <v>0</v>
      </c>
      <c r="AK678" s="31">
        <f t="shared" si="144"/>
        <v>0</v>
      </c>
      <c r="AL678" s="31">
        <f t="shared" si="145"/>
        <v>0</v>
      </c>
    </row>
    <row r="679" spans="1:38" ht="18.75" customHeight="1" x14ac:dyDescent="0.25">
      <c r="A679" s="17">
        <v>1161</v>
      </c>
      <c r="B679" s="3" t="s">
        <v>853</v>
      </c>
      <c r="C679" s="16">
        <v>16628</v>
      </c>
      <c r="D679" s="16"/>
      <c r="E679" s="3"/>
      <c r="F679" s="3"/>
      <c r="G679" s="3"/>
      <c r="H679" s="32"/>
      <c r="I679" s="33"/>
      <c r="K679" s="3"/>
      <c r="L679" s="3"/>
      <c r="M679" s="18"/>
      <c r="N679" s="18"/>
      <c r="O679" s="18"/>
      <c r="P679" s="111"/>
      <c r="Q679" s="18"/>
      <c r="R679" s="18"/>
      <c r="S679" s="3"/>
      <c r="T679" s="3"/>
      <c r="U679" s="3"/>
      <c r="V679" s="3"/>
      <c r="W679" s="3"/>
      <c r="X679" s="3"/>
      <c r="Y679" s="3"/>
      <c r="Z679" s="3"/>
      <c r="AA679" s="3"/>
      <c r="AB679" s="3"/>
      <c r="AC679" s="31">
        <f t="shared" si="136"/>
        <v>0</v>
      </c>
      <c r="AD679" s="31">
        <f t="shared" si="137"/>
        <v>0</v>
      </c>
      <c r="AE679" s="31">
        <f t="shared" si="138"/>
        <v>0</v>
      </c>
      <c r="AF679" s="31">
        <f t="shared" si="139"/>
        <v>0</v>
      </c>
      <c r="AG679" s="31">
        <f t="shared" si="140"/>
        <v>0</v>
      </c>
      <c r="AH679" s="31">
        <f t="shared" si="141"/>
        <v>0</v>
      </c>
      <c r="AI679" s="31">
        <f t="shared" si="142"/>
        <v>0</v>
      </c>
      <c r="AJ679" s="31">
        <f t="shared" si="143"/>
        <v>0</v>
      </c>
      <c r="AK679" s="31">
        <f t="shared" si="144"/>
        <v>0</v>
      </c>
      <c r="AL679" s="31">
        <f t="shared" si="145"/>
        <v>0</v>
      </c>
    </row>
    <row r="680" spans="1:38" ht="18.75" customHeight="1" x14ac:dyDescent="0.25">
      <c r="A680" s="17">
        <v>1164</v>
      </c>
      <c r="B680" s="3" t="s">
        <v>856</v>
      </c>
      <c r="C680" s="16">
        <v>3680</v>
      </c>
      <c r="D680" s="16"/>
      <c r="E680" s="3"/>
      <c r="F680" s="3"/>
      <c r="G680" s="3"/>
      <c r="H680" s="32"/>
      <c r="I680" s="33"/>
      <c r="K680" s="3"/>
      <c r="L680" s="3"/>
      <c r="M680" s="18"/>
      <c r="N680" s="18"/>
      <c r="O680" s="18"/>
      <c r="P680" s="111"/>
      <c r="Q680" s="18"/>
      <c r="R680" s="18"/>
      <c r="S680" s="3"/>
      <c r="T680" s="3"/>
      <c r="U680" s="3"/>
      <c r="V680" s="3"/>
      <c r="W680" s="3"/>
      <c r="X680" s="3"/>
      <c r="Y680" s="3"/>
      <c r="Z680" s="3"/>
      <c r="AA680" s="3"/>
      <c r="AB680" s="3"/>
      <c r="AC680" s="31">
        <f t="shared" si="136"/>
        <v>0</v>
      </c>
      <c r="AD680" s="31">
        <f t="shared" si="137"/>
        <v>0</v>
      </c>
      <c r="AE680" s="31">
        <f t="shared" si="138"/>
        <v>0</v>
      </c>
      <c r="AF680" s="31">
        <f t="shared" si="139"/>
        <v>0</v>
      </c>
      <c r="AG680" s="31">
        <f t="shared" si="140"/>
        <v>0</v>
      </c>
      <c r="AH680" s="31">
        <f t="shared" si="141"/>
        <v>0</v>
      </c>
      <c r="AI680" s="31">
        <f t="shared" si="142"/>
        <v>0</v>
      </c>
      <c r="AJ680" s="31">
        <f t="shared" si="143"/>
        <v>0</v>
      </c>
      <c r="AK680" s="31">
        <f t="shared" si="144"/>
        <v>0</v>
      </c>
      <c r="AL680" s="31">
        <f t="shared" si="145"/>
        <v>0</v>
      </c>
    </row>
    <row r="681" spans="1:38" ht="18.75" customHeight="1" x14ac:dyDescent="0.25">
      <c r="A681" s="17">
        <v>990</v>
      </c>
      <c r="B681" s="3" t="s">
        <v>756</v>
      </c>
      <c r="C681" s="16">
        <v>1600</v>
      </c>
      <c r="D681" s="16"/>
      <c r="E681" s="3"/>
      <c r="F681" s="3"/>
      <c r="G681" s="3"/>
      <c r="H681" s="32"/>
      <c r="I681" s="33"/>
      <c r="K681" s="3"/>
      <c r="L681" s="3"/>
      <c r="M681" s="18"/>
      <c r="N681" s="18"/>
      <c r="O681" s="18"/>
      <c r="P681" s="111"/>
      <c r="Q681" s="18"/>
      <c r="R681" s="18"/>
      <c r="S681" s="3"/>
      <c r="T681" s="3"/>
      <c r="U681" s="3"/>
      <c r="V681" s="3"/>
      <c r="W681" s="3"/>
      <c r="X681" s="3"/>
      <c r="Y681" s="3"/>
      <c r="Z681" s="3"/>
      <c r="AA681" s="3"/>
      <c r="AB681" s="3"/>
      <c r="AC681" s="31">
        <f t="shared" si="136"/>
        <v>0</v>
      </c>
      <c r="AD681" s="31">
        <f t="shared" si="137"/>
        <v>0</v>
      </c>
      <c r="AE681" s="31">
        <f t="shared" si="138"/>
        <v>0</v>
      </c>
      <c r="AF681" s="31">
        <f t="shared" si="139"/>
        <v>0</v>
      </c>
      <c r="AG681" s="31">
        <f t="shared" si="140"/>
        <v>0</v>
      </c>
      <c r="AH681" s="31">
        <f t="shared" si="141"/>
        <v>0</v>
      </c>
      <c r="AI681" s="31">
        <f t="shared" si="142"/>
        <v>0</v>
      </c>
      <c r="AJ681" s="31">
        <f t="shared" si="143"/>
        <v>0</v>
      </c>
      <c r="AK681" s="31">
        <f t="shared" si="144"/>
        <v>0</v>
      </c>
      <c r="AL681" s="31">
        <f t="shared" si="145"/>
        <v>0</v>
      </c>
    </row>
    <row r="682" spans="1:38" ht="18.75" customHeight="1" x14ac:dyDescent="0.25">
      <c r="A682" s="13">
        <v>400</v>
      </c>
      <c r="B682" s="5" t="s">
        <v>506</v>
      </c>
      <c r="C682" s="14">
        <v>900</v>
      </c>
      <c r="D682" s="14"/>
      <c r="E682" s="2"/>
      <c r="F682" s="2"/>
      <c r="G682" s="2"/>
      <c r="H682" s="35"/>
      <c r="I682" s="36"/>
      <c r="J682" s="37"/>
      <c r="K682" s="2"/>
      <c r="L682" s="2"/>
      <c r="M682" s="38"/>
      <c r="N682" s="38"/>
      <c r="O682" s="38"/>
      <c r="P682" s="39"/>
      <c r="Q682" s="38"/>
      <c r="R682" s="38"/>
      <c r="S682" s="2"/>
      <c r="T682" s="2"/>
      <c r="U682" s="2"/>
      <c r="V682" s="2"/>
      <c r="W682" s="2"/>
      <c r="X682" s="2"/>
      <c r="Y682" s="2"/>
      <c r="Z682" s="2"/>
      <c r="AA682" s="2"/>
      <c r="AB682" s="2"/>
      <c r="AC682" s="31">
        <f t="shared" si="136"/>
        <v>0</v>
      </c>
      <c r="AD682" s="31">
        <f t="shared" si="137"/>
        <v>0</v>
      </c>
      <c r="AE682" s="31">
        <f t="shared" si="138"/>
        <v>0</v>
      </c>
      <c r="AF682" s="31">
        <f t="shared" si="139"/>
        <v>0</v>
      </c>
      <c r="AG682" s="31">
        <f t="shared" si="140"/>
        <v>0</v>
      </c>
      <c r="AH682" s="31">
        <f t="shared" si="141"/>
        <v>0</v>
      </c>
      <c r="AI682" s="31">
        <f t="shared" si="142"/>
        <v>0</v>
      </c>
      <c r="AJ682" s="31">
        <f t="shared" si="143"/>
        <v>0</v>
      </c>
      <c r="AK682" s="31">
        <f t="shared" si="144"/>
        <v>0</v>
      </c>
      <c r="AL682" s="31">
        <f t="shared" si="145"/>
        <v>0</v>
      </c>
    </row>
    <row r="683" spans="1:38" ht="18.75" customHeight="1" x14ac:dyDescent="0.25">
      <c r="A683" s="17">
        <v>282</v>
      </c>
      <c r="B683" s="3" t="s">
        <v>436</v>
      </c>
      <c r="C683" s="16">
        <v>54086</v>
      </c>
      <c r="D683" s="16"/>
      <c r="E683" s="3"/>
      <c r="F683" s="3"/>
      <c r="G683" s="3"/>
      <c r="H683" s="32"/>
      <c r="I683" s="33"/>
      <c r="K683" s="3"/>
      <c r="L683" s="3"/>
      <c r="M683" s="18"/>
      <c r="N683" s="18"/>
      <c r="O683" s="18"/>
      <c r="P683" s="111"/>
      <c r="Q683" s="18"/>
      <c r="R683" s="18"/>
      <c r="S683" s="3"/>
      <c r="T683" s="3"/>
      <c r="U683" s="3"/>
      <c r="V683" s="3"/>
      <c r="W683" s="3"/>
      <c r="X683" s="3"/>
      <c r="Y683" s="3"/>
      <c r="Z683" s="3"/>
      <c r="AA683" s="3"/>
      <c r="AB683" s="3"/>
      <c r="AC683" s="31">
        <f t="shared" si="136"/>
        <v>0</v>
      </c>
      <c r="AD683" s="31">
        <f t="shared" si="137"/>
        <v>0</v>
      </c>
      <c r="AE683" s="31">
        <f t="shared" si="138"/>
        <v>0</v>
      </c>
      <c r="AF683" s="31">
        <f t="shared" si="139"/>
        <v>0</v>
      </c>
      <c r="AG683" s="31">
        <f t="shared" si="140"/>
        <v>0</v>
      </c>
      <c r="AH683" s="31">
        <f t="shared" si="141"/>
        <v>0</v>
      </c>
      <c r="AI683" s="31">
        <f t="shared" si="142"/>
        <v>0</v>
      </c>
      <c r="AJ683" s="31">
        <f t="shared" si="143"/>
        <v>0</v>
      </c>
      <c r="AK683" s="31">
        <f t="shared" si="144"/>
        <v>0</v>
      </c>
      <c r="AL683" s="31">
        <f t="shared" si="145"/>
        <v>0</v>
      </c>
    </row>
    <row r="684" spans="1:38" ht="18.75" customHeight="1" x14ac:dyDescent="0.25">
      <c r="A684" s="17">
        <v>882</v>
      </c>
      <c r="B684" s="3" t="s">
        <v>661</v>
      </c>
      <c r="C684" s="16">
        <v>247</v>
      </c>
      <c r="D684" s="16"/>
      <c r="E684" s="3"/>
      <c r="F684" s="3"/>
      <c r="G684" s="3"/>
      <c r="H684" s="32"/>
      <c r="I684" s="33"/>
      <c r="K684" s="3"/>
      <c r="L684" s="3"/>
      <c r="M684" s="18"/>
      <c r="N684" s="18"/>
      <c r="O684" s="18"/>
      <c r="P684" s="111"/>
      <c r="Q684" s="18"/>
      <c r="R684" s="18"/>
      <c r="S684" s="3"/>
      <c r="T684" s="3"/>
      <c r="U684" s="3"/>
      <c r="V684" s="3"/>
      <c r="W684" s="3"/>
      <c r="X684" s="3"/>
      <c r="Y684" s="3"/>
      <c r="Z684" s="3"/>
      <c r="AA684" s="3"/>
      <c r="AB684" s="3"/>
      <c r="AC684" s="31">
        <f t="shared" si="136"/>
        <v>0</v>
      </c>
      <c r="AD684" s="31">
        <f t="shared" si="137"/>
        <v>0</v>
      </c>
      <c r="AE684" s="31">
        <f t="shared" si="138"/>
        <v>0</v>
      </c>
      <c r="AF684" s="31">
        <f t="shared" si="139"/>
        <v>0</v>
      </c>
      <c r="AG684" s="31">
        <f t="shared" si="140"/>
        <v>0</v>
      </c>
      <c r="AH684" s="31">
        <f t="shared" si="141"/>
        <v>0</v>
      </c>
      <c r="AI684" s="31">
        <f t="shared" si="142"/>
        <v>0</v>
      </c>
      <c r="AJ684" s="31">
        <f t="shared" si="143"/>
        <v>0</v>
      </c>
      <c r="AK684" s="31">
        <f t="shared" si="144"/>
        <v>0</v>
      </c>
      <c r="AL684" s="31">
        <f t="shared" si="145"/>
        <v>0</v>
      </c>
    </row>
    <row r="685" spans="1:38" ht="18.75" customHeight="1" x14ac:dyDescent="0.25">
      <c r="A685" s="17">
        <v>930</v>
      </c>
      <c r="B685" s="3" t="s">
        <v>707</v>
      </c>
      <c r="C685" s="16">
        <v>800</v>
      </c>
      <c r="D685" s="16"/>
      <c r="E685" s="3"/>
      <c r="F685" s="3"/>
      <c r="G685" s="3"/>
      <c r="H685" s="32"/>
      <c r="I685" s="33"/>
      <c r="K685" s="3"/>
      <c r="L685" s="3"/>
      <c r="M685" s="18"/>
      <c r="N685" s="18"/>
      <c r="O685" s="18"/>
      <c r="P685" s="111"/>
      <c r="Q685" s="18"/>
      <c r="R685" s="18"/>
      <c r="S685" s="3"/>
      <c r="T685" s="3"/>
      <c r="U685" s="3"/>
      <c r="V685" s="3"/>
      <c r="W685" s="3"/>
      <c r="X685" s="3"/>
      <c r="Y685" s="3"/>
      <c r="Z685" s="3"/>
      <c r="AA685" s="3"/>
      <c r="AB685" s="3"/>
      <c r="AC685" s="31">
        <f t="shared" si="136"/>
        <v>0</v>
      </c>
      <c r="AD685" s="31">
        <f t="shared" si="137"/>
        <v>0</v>
      </c>
      <c r="AE685" s="31">
        <f t="shared" si="138"/>
        <v>0</v>
      </c>
      <c r="AF685" s="31">
        <f t="shared" si="139"/>
        <v>0</v>
      </c>
      <c r="AG685" s="31">
        <f t="shared" si="140"/>
        <v>0</v>
      </c>
      <c r="AH685" s="31">
        <f t="shared" si="141"/>
        <v>0</v>
      </c>
      <c r="AI685" s="31">
        <f t="shared" si="142"/>
        <v>0</v>
      </c>
      <c r="AJ685" s="31">
        <f t="shared" si="143"/>
        <v>0</v>
      </c>
      <c r="AK685" s="31">
        <f t="shared" si="144"/>
        <v>0</v>
      </c>
      <c r="AL685" s="31">
        <f t="shared" si="145"/>
        <v>0</v>
      </c>
    </row>
    <row r="686" spans="1:38" ht="18.75" customHeight="1" x14ac:dyDescent="0.25">
      <c r="A686" s="24">
        <v>164</v>
      </c>
      <c r="B686" s="5" t="s">
        <v>382</v>
      </c>
      <c r="C686" s="14">
        <v>1550</v>
      </c>
      <c r="D686" s="14"/>
      <c r="E686" s="2"/>
      <c r="F686" s="2"/>
      <c r="G686" s="2"/>
      <c r="H686" s="35"/>
      <c r="I686" s="36"/>
      <c r="J686" s="37"/>
      <c r="K686" s="2"/>
      <c r="L686" s="2"/>
      <c r="M686" s="38"/>
      <c r="N686" s="38"/>
      <c r="O686" s="38"/>
      <c r="P686" s="39"/>
      <c r="Q686" s="38"/>
      <c r="R686" s="38"/>
      <c r="S686" s="2"/>
      <c r="T686" s="2"/>
      <c r="U686" s="2"/>
      <c r="V686" s="2"/>
      <c r="W686" s="2"/>
      <c r="X686" s="2"/>
      <c r="Y686" s="2"/>
      <c r="Z686" s="2"/>
      <c r="AA686" s="2"/>
      <c r="AB686" s="2"/>
      <c r="AC686" s="31">
        <f t="shared" si="136"/>
        <v>0</v>
      </c>
      <c r="AD686" s="31">
        <f t="shared" si="137"/>
        <v>0</v>
      </c>
      <c r="AE686" s="31">
        <f t="shared" si="138"/>
        <v>0</v>
      </c>
      <c r="AF686" s="31">
        <f t="shared" si="139"/>
        <v>0</v>
      </c>
      <c r="AG686" s="31">
        <f t="shared" si="140"/>
        <v>0</v>
      </c>
      <c r="AH686" s="31">
        <f t="shared" si="141"/>
        <v>0</v>
      </c>
      <c r="AI686" s="31">
        <f t="shared" si="142"/>
        <v>0</v>
      </c>
      <c r="AJ686" s="31">
        <f t="shared" si="143"/>
        <v>0</v>
      </c>
      <c r="AK686" s="31">
        <f t="shared" si="144"/>
        <v>0</v>
      </c>
      <c r="AL686" s="31">
        <f t="shared" si="145"/>
        <v>0</v>
      </c>
    </row>
    <row r="687" spans="1:38" ht="18.75" customHeight="1" x14ac:dyDescent="0.25">
      <c r="A687" s="13">
        <v>835</v>
      </c>
      <c r="B687" s="5" t="s">
        <v>619</v>
      </c>
      <c r="C687" s="14">
        <v>3772</v>
      </c>
      <c r="D687" s="14"/>
      <c r="E687" s="3"/>
      <c r="F687" s="3"/>
      <c r="G687" s="3"/>
      <c r="H687" s="32"/>
      <c r="I687" s="33"/>
      <c r="K687" s="3"/>
      <c r="L687" s="3"/>
      <c r="M687" s="18"/>
      <c r="N687" s="18"/>
      <c r="O687" s="18"/>
      <c r="P687" s="111"/>
      <c r="Q687" s="18"/>
      <c r="R687" s="18"/>
      <c r="S687" s="3"/>
      <c r="T687" s="3"/>
      <c r="U687" s="3"/>
      <c r="V687" s="3"/>
      <c r="W687" s="3"/>
      <c r="X687" s="3"/>
      <c r="Y687" s="3"/>
      <c r="Z687" s="3"/>
      <c r="AA687" s="3"/>
      <c r="AB687" s="3"/>
      <c r="AC687" s="31">
        <f t="shared" si="136"/>
        <v>0</v>
      </c>
      <c r="AD687" s="31">
        <f t="shared" si="137"/>
        <v>0</v>
      </c>
      <c r="AE687" s="31">
        <f t="shared" si="138"/>
        <v>0</v>
      </c>
      <c r="AF687" s="31">
        <f t="shared" si="139"/>
        <v>0</v>
      </c>
      <c r="AG687" s="31">
        <f t="shared" si="140"/>
        <v>0</v>
      </c>
      <c r="AH687" s="31">
        <f t="shared" si="141"/>
        <v>0</v>
      </c>
      <c r="AI687" s="31">
        <f t="shared" si="142"/>
        <v>0</v>
      </c>
      <c r="AJ687" s="31">
        <f t="shared" si="143"/>
        <v>0</v>
      </c>
      <c r="AK687" s="31">
        <f t="shared" si="144"/>
        <v>0</v>
      </c>
      <c r="AL687" s="31">
        <f t="shared" si="145"/>
        <v>0</v>
      </c>
    </row>
    <row r="688" spans="1:38" ht="18.75" customHeight="1" x14ac:dyDescent="0.25">
      <c r="A688" s="17">
        <v>1036</v>
      </c>
      <c r="B688" s="3" t="s">
        <v>799</v>
      </c>
      <c r="C688" s="16">
        <v>7111</v>
      </c>
      <c r="D688" s="16"/>
      <c r="E688" s="3"/>
      <c r="F688" s="3"/>
      <c r="G688" s="3"/>
      <c r="H688" s="32"/>
      <c r="I688" s="33"/>
      <c r="K688" s="3"/>
      <c r="L688" s="3"/>
      <c r="M688" s="18"/>
      <c r="N688" s="18"/>
      <c r="O688" s="18"/>
      <c r="P688" s="111"/>
      <c r="Q688" s="18"/>
      <c r="R688" s="18"/>
      <c r="S688" s="3"/>
      <c r="T688" s="3"/>
      <c r="U688" s="3"/>
      <c r="V688" s="3"/>
      <c r="W688" s="3"/>
      <c r="X688" s="3"/>
      <c r="Y688" s="3"/>
      <c r="Z688" s="3"/>
      <c r="AA688" s="3"/>
      <c r="AB688" s="3"/>
      <c r="AC688" s="31">
        <f t="shared" ref="AC688:AC715" si="146">S688/C688</f>
        <v>0</v>
      </c>
      <c r="AD688" s="31">
        <f t="shared" ref="AD688:AD715" si="147">T688/C688</f>
        <v>0</v>
      </c>
      <c r="AE688" s="31">
        <f t="shared" ref="AE688:AE715" si="148">U688/C688</f>
        <v>0</v>
      </c>
      <c r="AF688" s="31">
        <f t="shared" ref="AF688:AF715" si="149">V688/C688</f>
        <v>0</v>
      </c>
      <c r="AG688" s="31">
        <f t="shared" ref="AG688:AG715" si="150">W688/C688</f>
        <v>0</v>
      </c>
      <c r="AH688" s="31">
        <f t="shared" ref="AH688:AH715" si="151">X688/C688</f>
        <v>0</v>
      </c>
      <c r="AI688" s="31">
        <f t="shared" ref="AI688:AI715" si="152">Y688/C688</f>
        <v>0</v>
      </c>
      <c r="AJ688" s="31">
        <f t="shared" ref="AJ688:AJ715" si="153">Z688/C688</f>
        <v>0</v>
      </c>
      <c r="AK688" s="31">
        <f t="shared" ref="AK688:AK715" si="154">AA688/C688</f>
        <v>0</v>
      </c>
      <c r="AL688" s="31">
        <f t="shared" ref="AL688:AL715" si="155">AB688/C688</f>
        <v>0</v>
      </c>
    </row>
    <row r="689" spans="1:38" ht="18.75" customHeight="1" x14ac:dyDescent="0.25">
      <c r="A689" s="17">
        <v>1029</v>
      </c>
      <c r="B689" s="3" t="s">
        <v>792</v>
      </c>
      <c r="C689" s="16">
        <v>864</v>
      </c>
      <c r="D689" s="16"/>
      <c r="E689" s="3"/>
      <c r="F689" s="3"/>
      <c r="G689" s="3"/>
      <c r="H689" s="32"/>
      <c r="I689" s="33"/>
      <c r="K689" s="3"/>
      <c r="L689" s="3"/>
      <c r="M689" s="18"/>
      <c r="N689" s="18"/>
      <c r="O689" s="18"/>
      <c r="P689" s="111"/>
      <c r="Q689" s="18"/>
      <c r="R689" s="18"/>
      <c r="S689" s="3"/>
      <c r="T689" s="3"/>
      <c r="U689" s="3"/>
      <c r="V689" s="3"/>
      <c r="W689" s="3"/>
      <c r="X689" s="3"/>
      <c r="Y689" s="3"/>
      <c r="Z689" s="3"/>
      <c r="AA689" s="3"/>
      <c r="AB689" s="3"/>
      <c r="AC689" s="31">
        <f t="shared" si="146"/>
        <v>0</v>
      </c>
      <c r="AD689" s="31">
        <f t="shared" si="147"/>
        <v>0</v>
      </c>
      <c r="AE689" s="31">
        <f t="shared" si="148"/>
        <v>0</v>
      </c>
      <c r="AF689" s="31">
        <f t="shared" si="149"/>
        <v>0</v>
      </c>
      <c r="AG689" s="31">
        <f t="shared" si="150"/>
        <v>0</v>
      </c>
      <c r="AH689" s="31">
        <f t="shared" si="151"/>
        <v>0</v>
      </c>
      <c r="AI689" s="31">
        <f t="shared" si="152"/>
        <v>0</v>
      </c>
      <c r="AJ689" s="31">
        <f t="shared" si="153"/>
        <v>0</v>
      </c>
      <c r="AK689" s="31">
        <f t="shared" si="154"/>
        <v>0</v>
      </c>
      <c r="AL689" s="31">
        <f t="shared" si="155"/>
        <v>0</v>
      </c>
    </row>
    <row r="690" spans="1:38" ht="18.75" customHeight="1" x14ac:dyDescent="0.25">
      <c r="A690" s="17">
        <v>1035</v>
      </c>
      <c r="B690" s="3" t="s">
        <v>798</v>
      </c>
      <c r="C690" s="16">
        <v>4967</v>
      </c>
      <c r="D690" s="16"/>
      <c r="E690" s="3"/>
      <c r="F690" s="3"/>
      <c r="G690" s="3"/>
      <c r="H690" s="32"/>
      <c r="I690" s="33"/>
      <c r="K690" s="3"/>
      <c r="L690" s="3"/>
      <c r="M690" s="18"/>
      <c r="N690" s="18"/>
      <c r="O690" s="18"/>
      <c r="P690" s="111"/>
      <c r="Q690" s="18"/>
      <c r="R690" s="18"/>
      <c r="S690" s="3"/>
      <c r="T690" s="3"/>
      <c r="U690" s="3"/>
      <c r="V690" s="3"/>
      <c r="W690" s="3"/>
      <c r="X690" s="3"/>
      <c r="Y690" s="3"/>
      <c r="Z690" s="3"/>
      <c r="AA690" s="3"/>
      <c r="AB690" s="3"/>
      <c r="AC690" s="31">
        <f t="shared" si="146"/>
        <v>0</v>
      </c>
      <c r="AD690" s="31">
        <f t="shared" si="147"/>
        <v>0</v>
      </c>
      <c r="AE690" s="31">
        <f t="shared" si="148"/>
        <v>0</v>
      </c>
      <c r="AF690" s="31">
        <f t="shared" si="149"/>
        <v>0</v>
      </c>
      <c r="AG690" s="31">
        <f t="shared" si="150"/>
        <v>0</v>
      </c>
      <c r="AH690" s="31">
        <f t="shared" si="151"/>
        <v>0</v>
      </c>
      <c r="AI690" s="31">
        <f t="shared" si="152"/>
        <v>0</v>
      </c>
      <c r="AJ690" s="31">
        <f t="shared" si="153"/>
        <v>0</v>
      </c>
      <c r="AK690" s="31">
        <f t="shared" si="154"/>
        <v>0</v>
      </c>
      <c r="AL690" s="31">
        <f t="shared" si="155"/>
        <v>0</v>
      </c>
    </row>
    <row r="691" spans="1:38" ht="18.75" customHeight="1" x14ac:dyDescent="0.25">
      <c r="A691" s="17">
        <v>1033</v>
      </c>
      <c r="B691" s="3" t="s">
        <v>796</v>
      </c>
      <c r="C691" s="16">
        <v>3030</v>
      </c>
      <c r="D691" s="16"/>
      <c r="E691" s="3"/>
      <c r="F691" s="3"/>
      <c r="G691" s="3"/>
      <c r="H691" s="32"/>
      <c r="I691" s="33"/>
      <c r="K691" s="3"/>
      <c r="L691" s="3"/>
      <c r="M691" s="18"/>
      <c r="N691" s="18"/>
      <c r="O691" s="18"/>
      <c r="P691" s="111"/>
      <c r="Q691" s="18"/>
      <c r="R691" s="18"/>
      <c r="S691" s="3"/>
      <c r="T691" s="3"/>
      <c r="U691" s="3"/>
      <c r="V691" s="3"/>
      <c r="W691" s="3"/>
      <c r="X691" s="3"/>
      <c r="Y691" s="3"/>
      <c r="Z691" s="3"/>
      <c r="AA691" s="3"/>
      <c r="AB691" s="3"/>
      <c r="AC691" s="31">
        <f t="shared" si="146"/>
        <v>0</v>
      </c>
      <c r="AD691" s="31">
        <f t="shared" si="147"/>
        <v>0</v>
      </c>
      <c r="AE691" s="31">
        <f t="shared" si="148"/>
        <v>0</v>
      </c>
      <c r="AF691" s="31">
        <f t="shared" si="149"/>
        <v>0</v>
      </c>
      <c r="AG691" s="31">
        <f t="shared" si="150"/>
        <v>0</v>
      </c>
      <c r="AH691" s="31">
        <f t="shared" si="151"/>
        <v>0</v>
      </c>
      <c r="AI691" s="31">
        <f t="shared" si="152"/>
        <v>0</v>
      </c>
      <c r="AJ691" s="31">
        <f t="shared" si="153"/>
        <v>0</v>
      </c>
      <c r="AK691" s="31">
        <f t="shared" si="154"/>
        <v>0</v>
      </c>
      <c r="AL691" s="31">
        <f t="shared" si="155"/>
        <v>0</v>
      </c>
    </row>
    <row r="692" spans="1:38" ht="18.75" customHeight="1" x14ac:dyDescent="0.25">
      <c r="A692" s="13">
        <v>817</v>
      </c>
      <c r="B692" s="5" t="s">
        <v>602</v>
      </c>
      <c r="C692" s="5">
        <v>322</v>
      </c>
      <c r="D692" s="5"/>
      <c r="E692" s="3"/>
      <c r="F692" s="3"/>
      <c r="G692" s="3"/>
      <c r="H692" s="32"/>
      <c r="I692" s="33"/>
      <c r="K692" s="3"/>
      <c r="L692" s="3"/>
      <c r="M692" s="18"/>
      <c r="N692" s="18"/>
      <c r="O692" s="18"/>
      <c r="P692" s="111"/>
      <c r="Q692" s="18"/>
      <c r="R692" s="18"/>
      <c r="S692" s="3"/>
      <c r="T692" s="3"/>
      <c r="U692" s="3"/>
      <c r="V692" s="3"/>
      <c r="W692" s="3"/>
      <c r="X692" s="3"/>
      <c r="Y692" s="3"/>
      <c r="Z692" s="3"/>
      <c r="AA692" s="3"/>
      <c r="AB692" s="3"/>
      <c r="AC692" s="31">
        <f t="shared" si="146"/>
        <v>0</v>
      </c>
      <c r="AD692" s="31">
        <f t="shared" si="147"/>
        <v>0</v>
      </c>
      <c r="AE692" s="31">
        <f t="shared" si="148"/>
        <v>0</v>
      </c>
      <c r="AF692" s="31">
        <f t="shared" si="149"/>
        <v>0</v>
      </c>
      <c r="AG692" s="31">
        <f t="shared" si="150"/>
        <v>0</v>
      </c>
      <c r="AH692" s="31">
        <f t="shared" si="151"/>
        <v>0</v>
      </c>
      <c r="AI692" s="31">
        <f t="shared" si="152"/>
        <v>0</v>
      </c>
      <c r="AJ692" s="31">
        <f t="shared" si="153"/>
        <v>0</v>
      </c>
      <c r="AK692" s="31">
        <f t="shared" si="154"/>
        <v>0</v>
      </c>
      <c r="AL692" s="31">
        <f t="shared" si="155"/>
        <v>0</v>
      </c>
    </row>
    <row r="693" spans="1:38" ht="18.75" customHeight="1" x14ac:dyDescent="0.25">
      <c r="A693" s="24">
        <v>343</v>
      </c>
      <c r="B693" s="5" t="s">
        <v>469</v>
      </c>
      <c r="C693" s="14">
        <v>1981</v>
      </c>
      <c r="D693" s="14"/>
      <c r="E693" s="2"/>
      <c r="F693" s="2"/>
      <c r="G693" s="2"/>
      <c r="H693" s="35"/>
      <c r="I693" s="36"/>
      <c r="J693" s="37"/>
      <c r="K693" s="2"/>
      <c r="L693" s="2"/>
      <c r="M693" s="38"/>
      <c r="N693" s="38"/>
      <c r="O693" s="38"/>
      <c r="P693" s="39"/>
      <c r="Q693" s="38"/>
      <c r="R693" s="38"/>
      <c r="S693" s="2"/>
      <c r="T693" s="2"/>
      <c r="U693" s="2"/>
      <c r="V693" s="2"/>
      <c r="W693" s="2"/>
      <c r="X693" s="2"/>
      <c r="Y693" s="2"/>
      <c r="Z693" s="2"/>
      <c r="AA693" s="2"/>
      <c r="AB693" s="2"/>
      <c r="AC693" s="31">
        <f t="shared" si="146"/>
        <v>0</v>
      </c>
      <c r="AD693" s="31">
        <f t="shared" si="147"/>
        <v>0</v>
      </c>
      <c r="AE693" s="31">
        <f t="shared" si="148"/>
        <v>0</v>
      </c>
      <c r="AF693" s="31">
        <f t="shared" si="149"/>
        <v>0</v>
      </c>
      <c r="AG693" s="31">
        <f t="shared" si="150"/>
        <v>0</v>
      </c>
      <c r="AH693" s="31">
        <f t="shared" si="151"/>
        <v>0</v>
      </c>
      <c r="AI693" s="31">
        <f t="shared" si="152"/>
        <v>0</v>
      </c>
      <c r="AJ693" s="31">
        <f t="shared" si="153"/>
        <v>0</v>
      </c>
      <c r="AK693" s="31">
        <f t="shared" si="154"/>
        <v>0</v>
      </c>
      <c r="AL693" s="31">
        <f t="shared" si="155"/>
        <v>0</v>
      </c>
    </row>
    <row r="694" spans="1:38" ht="18.75" customHeight="1" x14ac:dyDescent="0.25">
      <c r="A694" s="13">
        <v>678</v>
      </c>
      <c r="B694" s="5" t="s">
        <v>566</v>
      </c>
      <c r="C694" s="14">
        <v>9167</v>
      </c>
      <c r="D694" s="14"/>
      <c r="E694" s="3"/>
      <c r="F694" s="3"/>
      <c r="G694" s="3"/>
      <c r="H694" s="32"/>
      <c r="I694" s="33"/>
      <c r="K694" s="3"/>
      <c r="L694" s="3"/>
      <c r="M694" s="18"/>
      <c r="N694" s="18"/>
      <c r="O694" s="18"/>
      <c r="P694" s="111"/>
      <c r="Q694" s="18"/>
      <c r="R694" s="18"/>
      <c r="S694" s="3"/>
      <c r="T694" s="3"/>
      <c r="U694" s="3"/>
      <c r="V694" s="3"/>
      <c r="W694" s="3"/>
      <c r="X694" s="3"/>
      <c r="Y694" s="3"/>
      <c r="Z694" s="3"/>
      <c r="AA694" s="3"/>
      <c r="AB694" s="3"/>
      <c r="AC694" s="31">
        <f t="shared" si="146"/>
        <v>0</v>
      </c>
      <c r="AD694" s="31">
        <f t="shared" si="147"/>
        <v>0</v>
      </c>
      <c r="AE694" s="31">
        <f t="shared" si="148"/>
        <v>0</v>
      </c>
      <c r="AF694" s="31">
        <f t="shared" si="149"/>
        <v>0</v>
      </c>
      <c r="AG694" s="31">
        <f t="shared" si="150"/>
        <v>0</v>
      </c>
      <c r="AH694" s="31">
        <f t="shared" si="151"/>
        <v>0</v>
      </c>
      <c r="AI694" s="31">
        <f t="shared" si="152"/>
        <v>0</v>
      </c>
      <c r="AJ694" s="31">
        <f t="shared" si="153"/>
        <v>0</v>
      </c>
      <c r="AK694" s="31">
        <f t="shared" si="154"/>
        <v>0</v>
      </c>
      <c r="AL694" s="31">
        <f t="shared" si="155"/>
        <v>0</v>
      </c>
    </row>
    <row r="695" spans="1:38" ht="18.75" customHeight="1" x14ac:dyDescent="0.25">
      <c r="A695" s="13">
        <v>680</v>
      </c>
      <c r="B695" s="5" t="s">
        <v>568</v>
      </c>
      <c r="C695" s="14">
        <v>3328</v>
      </c>
      <c r="D695" s="14"/>
      <c r="E695" s="3"/>
      <c r="F695" s="3"/>
      <c r="G695" s="3"/>
      <c r="H695" s="32"/>
      <c r="I695" s="33"/>
      <c r="K695" s="3"/>
      <c r="L695" s="3"/>
      <c r="M695" s="18"/>
      <c r="N695" s="18"/>
      <c r="O695" s="18"/>
      <c r="P695" s="111"/>
      <c r="Q695" s="18"/>
      <c r="R695" s="18"/>
      <c r="S695" s="3"/>
      <c r="T695" s="3"/>
      <c r="U695" s="3"/>
      <c r="V695" s="3"/>
      <c r="W695" s="3"/>
      <c r="X695" s="3"/>
      <c r="Y695" s="3"/>
      <c r="Z695" s="3"/>
      <c r="AA695" s="3"/>
      <c r="AB695" s="3"/>
      <c r="AC695" s="31">
        <f t="shared" si="146"/>
        <v>0</v>
      </c>
      <c r="AD695" s="31">
        <f t="shared" si="147"/>
        <v>0</v>
      </c>
      <c r="AE695" s="31">
        <f t="shared" si="148"/>
        <v>0</v>
      </c>
      <c r="AF695" s="31">
        <f t="shared" si="149"/>
        <v>0</v>
      </c>
      <c r="AG695" s="31">
        <f t="shared" si="150"/>
        <v>0</v>
      </c>
      <c r="AH695" s="31">
        <f t="shared" si="151"/>
        <v>0</v>
      </c>
      <c r="AI695" s="31">
        <f t="shared" si="152"/>
        <v>0</v>
      </c>
      <c r="AJ695" s="31">
        <f t="shared" si="153"/>
        <v>0</v>
      </c>
      <c r="AK695" s="31">
        <f t="shared" si="154"/>
        <v>0</v>
      </c>
      <c r="AL695" s="31">
        <f t="shared" si="155"/>
        <v>0</v>
      </c>
    </row>
    <row r="696" spans="1:38" ht="18.75" customHeight="1" x14ac:dyDescent="0.25">
      <c r="A696" s="13">
        <v>679</v>
      </c>
      <c r="B696" s="5" t="s">
        <v>567</v>
      </c>
      <c r="C696" s="14">
        <v>5344</v>
      </c>
      <c r="D696" s="14"/>
      <c r="E696" s="3"/>
      <c r="F696" s="3"/>
      <c r="G696" s="3"/>
      <c r="H696" s="32"/>
      <c r="I696" s="33"/>
      <c r="K696" s="3"/>
      <c r="L696" s="3"/>
      <c r="M696" s="18"/>
      <c r="N696" s="18"/>
      <c r="O696" s="18"/>
      <c r="P696" s="111"/>
      <c r="Q696" s="18"/>
      <c r="R696" s="18"/>
      <c r="S696" s="3"/>
      <c r="T696" s="3"/>
      <c r="U696" s="3"/>
      <c r="V696" s="3"/>
      <c r="W696" s="3"/>
      <c r="X696" s="3"/>
      <c r="Y696" s="3"/>
      <c r="Z696" s="3"/>
      <c r="AA696" s="3"/>
      <c r="AB696" s="3"/>
      <c r="AC696" s="31">
        <f t="shared" si="146"/>
        <v>0</v>
      </c>
      <c r="AD696" s="31">
        <f t="shared" si="147"/>
        <v>0</v>
      </c>
      <c r="AE696" s="31">
        <f t="shared" si="148"/>
        <v>0</v>
      </c>
      <c r="AF696" s="31">
        <f t="shared" si="149"/>
        <v>0</v>
      </c>
      <c r="AG696" s="31">
        <f t="shared" si="150"/>
        <v>0</v>
      </c>
      <c r="AH696" s="31">
        <f t="shared" si="151"/>
        <v>0</v>
      </c>
      <c r="AI696" s="31">
        <f t="shared" si="152"/>
        <v>0</v>
      </c>
      <c r="AJ696" s="31">
        <f t="shared" si="153"/>
        <v>0</v>
      </c>
      <c r="AK696" s="31">
        <f t="shared" si="154"/>
        <v>0</v>
      </c>
      <c r="AL696" s="31">
        <f t="shared" si="155"/>
        <v>0</v>
      </c>
    </row>
    <row r="697" spans="1:38" ht="18.75" customHeight="1" x14ac:dyDescent="0.25">
      <c r="A697" s="17">
        <v>63</v>
      </c>
      <c r="B697" s="3" t="s">
        <v>338</v>
      </c>
      <c r="C697" s="16">
        <v>5985</v>
      </c>
      <c r="D697" s="16"/>
      <c r="E697" s="3"/>
      <c r="F697" s="3"/>
      <c r="G697" s="3"/>
      <c r="H697" s="32"/>
      <c r="I697" s="33"/>
      <c r="K697" s="3"/>
      <c r="L697" s="3"/>
      <c r="M697" s="18"/>
      <c r="N697" s="18"/>
      <c r="O697" s="18"/>
      <c r="P697" s="111"/>
      <c r="Q697" s="18"/>
      <c r="R697" s="18"/>
      <c r="S697" s="3"/>
      <c r="T697" s="3"/>
      <c r="U697" s="3"/>
      <c r="V697" s="3"/>
      <c r="W697" s="3"/>
      <c r="X697" s="3"/>
      <c r="Y697" s="3"/>
      <c r="Z697" s="3"/>
      <c r="AA697" s="3"/>
      <c r="AB697" s="3"/>
      <c r="AC697" s="31">
        <f t="shared" si="146"/>
        <v>0</v>
      </c>
      <c r="AD697" s="31">
        <f t="shared" si="147"/>
        <v>0</v>
      </c>
      <c r="AE697" s="31">
        <f t="shared" si="148"/>
        <v>0</v>
      </c>
      <c r="AF697" s="31">
        <f t="shared" si="149"/>
        <v>0</v>
      </c>
      <c r="AG697" s="31">
        <f t="shared" si="150"/>
        <v>0</v>
      </c>
      <c r="AH697" s="31">
        <f t="shared" si="151"/>
        <v>0</v>
      </c>
      <c r="AI697" s="31">
        <f t="shared" si="152"/>
        <v>0</v>
      </c>
      <c r="AJ697" s="31">
        <f t="shared" si="153"/>
        <v>0</v>
      </c>
      <c r="AK697" s="31">
        <f t="shared" si="154"/>
        <v>0</v>
      </c>
      <c r="AL697" s="31">
        <f t="shared" si="155"/>
        <v>0</v>
      </c>
    </row>
    <row r="698" spans="1:38" ht="18.75" customHeight="1" x14ac:dyDescent="0.25">
      <c r="A698" s="17">
        <v>974</v>
      </c>
      <c r="B698" s="3" t="s">
        <v>742</v>
      </c>
      <c r="C698" s="16">
        <v>5779</v>
      </c>
      <c r="D698" s="16"/>
      <c r="E698" s="3"/>
      <c r="F698" s="3"/>
      <c r="G698" s="3"/>
      <c r="H698" s="32"/>
      <c r="I698" s="33"/>
      <c r="K698" s="3"/>
      <c r="L698" s="3"/>
      <c r="M698" s="18"/>
      <c r="N698" s="18"/>
      <c r="O698" s="18"/>
      <c r="P698" s="111"/>
      <c r="Q698" s="18"/>
      <c r="R698" s="18"/>
      <c r="S698" s="3"/>
      <c r="T698" s="3"/>
      <c r="U698" s="3"/>
      <c r="V698" s="3"/>
      <c r="W698" s="3"/>
      <c r="X698" s="3"/>
      <c r="Y698" s="3"/>
      <c r="Z698" s="3"/>
      <c r="AA698" s="3"/>
      <c r="AB698" s="3"/>
      <c r="AC698" s="31">
        <f t="shared" si="146"/>
        <v>0</v>
      </c>
      <c r="AD698" s="31">
        <f t="shared" si="147"/>
        <v>0</v>
      </c>
      <c r="AE698" s="31">
        <f t="shared" si="148"/>
        <v>0</v>
      </c>
      <c r="AF698" s="31">
        <f t="shared" si="149"/>
        <v>0</v>
      </c>
      <c r="AG698" s="31">
        <f t="shared" si="150"/>
        <v>0</v>
      </c>
      <c r="AH698" s="31">
        <f t="shared" si="151"/>
        <v>0</v>
      </c>
      <c r="AI698" s="31">
        <f t="shared" si="152"/>
        <v>0</v>
      </c>
      <c r="AJ698" s="31">
        <f t="shared" si="153"/>
        <v>0</v>
      </c>
      <c r="AK698" s="31">
        <f t="shared" si="154"/>
        <v>0</v>
      </c>
      <c r="AL698" s="31">
        <f t="shared" si="155"/>
        <v>0</v>
      </c>
    </row>
    <row r="699" spans="1:38" ht="18.75" customHeight="1" x14ac:dyDescent="0.25">
      <c r="A699" s="17">
        <v>35</v>
      </c>
      <c r="B699" s="3" t="s">
        <v>332</v>
      </c>
      <c r="C699" s="16">
        <v>9124</v>
      </c>
      <c r="D699" s="16"/>
      <c r="E699" s="3"/>
      <c r="F699" s="3"/>
      <c r="G699" s="3"/>
      <c r="H699" s="32"/>
      <c r="I699" s="33"/>
      <c r="K699" s="3"/>
      <c r="L699" s="3"/>
      <c r="M699" s="18"/>
      <c r="N699" s="18"/>
      <c r="O699" s="18"/>
      <c r="P699" s="111"/>
      <c r="Q699" s="18"/>
      <c r="R699" s="18"/>
      <c r="S699" s="3"/>
      <c r="T699" s="3"/>
      <c r="U699" s="3"/>
      <c r="V699" s="3"/>
      <c r="W699" s="3"/>
      <c r="X699" s="3"/>
      <c r="Y699" s="3"/>
      <c r="Z699" s="3"/>
      <c r="AA699" s="3"/>
      <c r="AB699" s="3"/>
      <c r="AC699" s="31">
        <f t="shared" si="146"/>
        <v>0</v>
      </c>
      <c r="AD699" s="31">
        <f t="shared" si="147"/>
        <v>0</v>
      </c>
      <c r="AE699" s="31">
        <f t="shared" si="148"/>
        <v>0</v>
      </c>
      <c r="AF699" s="31">
        <f t="shared" si="149"/>
        <v>0</v>
      </c>
      <c r="AG699" s="31">
        <f t="shared" si="150"/>
        <v>0</v>
      </c>
      <c r="AH699" s="31">
        <f t="shared" si="151"/>
        <v>0</v>
      </c>
      <c r="AI699" s="31">
        <f t="shared" si="152"/>
        <v>0</v>
      </c>
      <c r="AJ699" s="31">
        <f t="shared" si="153"/>
        <v>0</v>
      </c>
      <c r="AK699" s="31">
        <f t="shared" si="154"/>
        <v>0</v>
      </c>
      <c r="AL699" s="31">
        <f t="shared" si="155"/>
        <v>0</v>
      </c>
    </row>
    <row r="700" spans="1:38" ht="18.75" customHeight="1" x14ac:dyDescent="0.25">
      <c r="A700" s="17">
        <v>981</v>
      </c>
      <c r="B700" s="3" t="s">
        <v>749</v>
      </c>
      <c r="C700" s="16">
        <v>615</v>
      </c>
      <c r="D700" s="16"/>
      <c r="E700" s="3"/>
      <c r="F700" s="3"/>
      <c r="G700" s="3"/>
      <c r="H700" s="32"/>
      <c r="I700" s="33"/>
      <c r="K700" s="3"/>
      <c r="L700" s="3"/>
      <c r="M700" s="18"/>
      <c r="N700" s="18"/>
      <c r="O700" s="18"/>
      <c r="P700" s="111"/>
      <c r="Q700" s="18"/>
      <c r="R700" s="18"/>
      <c r="S700" s="3"/>
      <c r="T700" s="3"/>
      <c r="U700" s="3"/>
      <c r="V700" s="3"/>
      <c r="W700" s="3"/>
      <c r="X700" s="3"/>
      <c r="Y700" s="3"/>
      <c r="Z700" s="3"/>
      <c r="AA700" s="3"/>
      <c r="AB700" s="3"/>
      <c r="AC700" s="31">
        <f t="shared" si="146"/>
        <v>0</v>
      </c>
      <c r="AD700" s="31">
        <f t="shared" si="147"/>
        <v>0</v>
      </c>
      <c r="AE700" s="31">
        <f t="shared" si="148"/>
        <v>0</v>
      </c>
      <c r="AF700" s="31">
        <f t="shared" si="149"/>
        <v>0</v>
      </c>
      <c r="AG700" s="31">
        <f t="shared" si="150"/>
        <v>0</v>
      </c>
      <c r="AH700" s="31">
        <f t="shared" si="151"/>
        <v>0</v>
      </c>
      <c r="AI700" s="31">
        <f t="shared" si="152"/>
        <v>0</v>
      </c>
      <c r="AJ700" s="31">
        <f t="shared" si="153"/>
        <v>0</v>
      </c>
      <c r="AK700" s="31">
        <f t="shared" si="154"/>
        <v>0</v>
      </c>
      <c r="AL700" s="31">
        <f t="shared" si="155"/>
        <v>0</v>
      </c>
    </row>
    <row r="701" spans="1:38" ht="18.75" customHeight="1" x14ac:dyDescent="0.25">
      <c r="A701" s="13">
        <v>543</v>
      </c>
      <c r="B701" s="5" t="s">
        <v>525</v>
      </c>
      <c r="C701" s="14">
        <v>1900</v>
      </c>
      <c r="D701" s="14"/>
      <c r="E701" s="2"/>
      <c r="F701" s="2"/>
      <c r="G701" s="2"/>
      <c r="H701" s="35"/>
      <c r="I701" s="36"/>
      <c r="J701" s="37"/>
      <c r="K701" s="2"/>
      <c r="L701" s="2"/>
      <c r="M701" s="38"/>
      <c r="N701" s="38"/>
      <c r="O701" s="38"/>
      <c r="P701" s="39"/>
      <c r="Q701" s="38"/>
      <c r="R701" s="38"/>
      <c r="S701" s="2"/>
      <c r="T701" s="2"/>
      <c r="U701" s="2"/>
      <c r="V701" s="2"/>
      <c r="W701" s="2"/>
      <c r="X701" s="2"/>
      <c r="Y701" s="2"/>
      <c r="Z701" s="2"/>
      <c r="AA701" s="2"/>
      <c r="AB701" s="2"/>
      <c r="AC701" s="31">
        <f t="shared" si="146"/>
        <v>0</v>
      </c>
      <c r="AD701" s="31">
        <f t="shared" si="147"/>
        <v>0</v>
      </c>
      <c r="AE701" s="31">
        <f t="shared" si="148"/>
        <v>0</v>
      </c>
      <c r="AF701" s="31">
        <f t="shared" si="149"/>
        <v>0</v>
      </c>
      <c r="AG701" s="31">
        <f t="shared" si="150"/>
        <v>0</v>
      </c>
      <c r="AH701" s="31">
        <f t="shared" si="151"/>
        <v>0</v>
      </c>
      <c r="AI701" s="31">
        <f t="shared" si="152"/>
        <v>0</v>
      </c>
      <c r="AJ701" s="31">
        <f t="shared" si="153"/>
        <v>0</v>
      </c>
      <c r="AK701" s="31">
        <f t="shared" si="154"/>
        <v>0</v>
      </c>
      <c r="AL701" s="31">
        <f t="shared" si="155"/>
        <v>0</v>
      </c>
    </row>
    <row r="702" spans="1:38" ht="18.75" customHeight="1" x14ac:dyDescent="0.25">
      <c r="A702" s="17">
        <v>959</v>
      </c>
      <c r="B702" s="3" t="s">
        <v>728</v>
      </c>
      <c r="C702" s="16">
        <v>1000</v>
      </c>
      <c r="D702" s="16"/>
      <c r="E702" s="3"/>
      <c r="F702" s="3"/>
      <c r="G702" s="3"/>
      <c r="H702" s="32"/>
      <c r="I702" s="33"/>
      <c r="K702" s="3"/>
      <c r="L702" s="3"/>
      <c r="M702" s="18"/>
      <c r="N702" s="18"/>
      <c r="O702" s="18"/>
      <c r="P702" s="111"/>
      <c r="Q702" s="18"/>
      <c r="R702" s="18"/>
      <c r="S702" s="3"/>
      <c r="T702" s="3"/>
      <c r="U702" s="3"/>
      <c r="V702" s="3"/>
      <c r="W702" s="3"/>
      <c r="X702" s="3"/>
      <c r="Y702" s="3"/>
      <c r="Z702" s="3"/>
      <c r="AA702" s="3"/>
      <c r="AB702" s="3"/>
      <c r="AC702" s="31">
        <f t="shared" si="146"/>
        <v>0</v>
      </c>
      <c r="AD702" s="31">
        <f t="shared" si="147"/>
        <v>0</v>
      </c>
      <c r="AE702" s="31">
        <f t="shared" si="148"/>
        <v>0</v>
      </c>
      <c r="AF702" s="31">
        <f t="shared" si="149"/>
        <v>0</v>
      </c>
      <c r="AG702" s="31">
        <f t="shared" si="150"/>
        <v>0</v>
      </c>
      <c r="AH702" s="31">
        <f t="shared" si="151"/>
        <v>0</v>
      </c>
      <c r="AI702" s="31">
        <f t="shared" si="152"/>
        <v>0</v>
      </c>
      <c r="AJ702" s="31">
        <f t="shared" si="153"/>
        <v>0</v>
      </c>
      <c r="AK702" s="31">
        <f t="shared" si="154"/>
        <v>0</v>
      </c>
      <c r="AL702" s="31">
        <f t="shared" si="155"/>
        <v>0</v>
      </c>
    </row>
    <row r="703" spans="1:38" ht="18.75" customHeight="1" x14ac:dyDescent="0.25">
      <c r="A703" s="17">
        <v>961</v>
      </c>
      <c r="B703" s="3" t="s">
        <v>730</v>
      </c>
      <c r="C703" s="16">
        <v>1000</v>
      </c>
      <c r="D703" s="16"/>
      <c r="E703" s="3"/>
      <c r="F703" s="3"/>
      <c r="G703" s="3"/>
      <c r="H703" s="32"/>
      <c r="I703" s="33"/>
      <c r="K703" s="3"/>
      <c r="L703" s="3"/>
      <c r="M703" s="18"/>
      <c r="N703" s="18"/>
      <c r="O703" s="18"/>
      <c r="P703" s="111"/>
      <c r="Q703" s="18"/>
      <c r="R703" s="18"/>
      <c r="S703" s="3"/>
      <c r="T703" s="3"/>
      <c r="U703" s="3"/>
      <c r="V703" s="3"/>
      <c r="W703" s="3"/>
      <c r="X703" s="3"/>
      <c r="Y703" s="3"/>
      <c r="Z703" s="3"/>
      <c r="AA703" s="3"/>
      <c r="AB703" s="3"/>
      <c r="AC703" s="31">
        <f t="shared" si="146"/>
        <v>0</v>
      </c>
      <c r="AD703" s="31">
        <f t="shared" si="147"/>
        <v>0</v>
      </c>
      <c r="AE703" s="31">
        <f t="shared" si="148"/>
        <v>0</v>
      </c>
      <c r="AF703" s="31">
        <f t="shared" si="149"/>
        <v>0</v>
      </c>
      <c r="AG703" s="31">
        <f t="shared" si="150"/>
        <v>0</v>
      </c>
      <c r="AH703" s="31">
        <f t="shared" si="151"/>
        <v>0</v>
      </c>
      <c r="AI703" s="31">
        <f t="shared" si="152"/>
        <v>0</v>
      </c>
      <c r="AJ703" s="31">
        <f t="shared" si="153"/>
        <v>0</v>
      </c>
      <c r="AK703" s="31">
        <f t="shared" si="154"/>
        <v>0</v>
      </c>
      <c r="AL703" s="31">
        <f t="shared" si="155"/>
        <v>0</v>
      </c>
    </row>
    <row r="704" spans="1:38" ht="18.75" customHeight="1" x14ac:dyDescent="0.25">
      <c r="A704" s="17">
        <v>973</v>
      </c>
      <c r="B704" s="3" t="s">
        <v>741</v>
      </c>
      <c r="C704" s="16">
        <v>2850</v>
      </c>
      <c r="D704" s="16"/>
      <c r="E704" s="3"/>
      <c r="F704" s="3"/>
      <c r="G704" s="3"/>
      <c r="H704" s="32"/>
      <c r="I704" s="33"/>
      <c r="K704" s="3"/>
      <c r="L704" s="3"/>
      <c r="M704" s="18"/>
      <c r="N704" s="18"/>
      <c r="O704" s="18"/>
      <c r="P704" s="111"/>
      <c r="Q704" s="18"/>
      <c r="R704" s="18"/>
      <c r="S704" s="3"/>
      <c r="T704" s="3"/>
      <c r="U704" s="3"/>
      <c r="V704" s="3"/>
      <c r="W704" s="3"/>
      <c r="X704" s="3"/>
      <c r="Y704" s="3"/>
      <c r="Z704" s="3"/>
      <c r="AA704" s="3"/>
      <c r="AB704" s="3"/>
      <c r="AC704" s="31">
        <f t="shared" si="146"/>
        <v>0</v>
      </c>
      <c r="AD704" s="31">
        <f t="shared" si="147"/>
        <v>0</v>
      </c>
      <c r="AE704" s="31">
        <f t="shared" si="148"/>
        <v>0</v>
      </c>
      <c r="AF704" s="31">
        <f t="shared" si="149"/>
        <v>0</v>
      </c>
      <c r="AG704" s="31">
        <f t="shared" si="150"/>
        <v>0</v>
      </c>
      <c r="AH704" s="31">
        <f t="shared" si="151"/>
        <v>0</v>
      </c>
      <c r="AI704" s="31">
        <f t="shared" si="152"/>
        <v>0</v>
      </c>
      <c r="AJ704" s="31">
        <f t="shared" si="153"/>
        <v>0</v>
      </c>
      <c r="AK704" s="31">
        <f t="shared" si="154"/>
        <v>0</v>
      </c>
      <c r="AL704" s="31">
        <f t="shared" si="155"/>
        <v>0</v>
      </c>
    </row>
    <row r="705" spans="1:38" s="2" customFormat="1" ht="18.75" customHeight="1" x14ac:dyDescent="0.25">
      <c r="A705" s="17">
        <v>965</v>
      </c>
      <c r="B705" s="3" t="s">
        <v>733</v>
      </c>
      <c r="C705" s="16">
        <v>1110</v>
      </c>
      <c r="D705" s="16"/>
      <c r="E705" s="3"/>
      <c r="F705" s="3"/>
      <c r="G705" s="3"/>
      <c r="H705" s="32"/>
      <c r="I705" s="33"/>
      <c r="J705" s="34"/>
      <c r="K705" s="3"/>
      <c r="L705" s="3"/>
      <c r="M705" s="18"/>
      <c r="N705" s="18"/>
      <c r="O705" s="18"/>
      <c r="P705" s="111"/>
      <c r="Q705" s="18"/>
      <c r="R705" s="18"/>
      <c r="S705" s="3"/>
      <c r="T705" s="3"/>
      <c r="U705" s="3"/>
      <c r="V705" s="3"/>
      <c r="W705" s="3"/>
      <c r="X705" s="3"/>
      <c r="Y705" s="3"/>
      <c r="Z705" s="3"/>
      <c r="AA705" s="3"/>
      <c r="AB705" s="3"/>
      <c r="AC705" s="31">
        <f t="shared" si="146"/>
        <v>0</v>
      </c>
      <c r="AD705" s="31">
        <f t="shared" si="147"/>
        <v>0</v>
      </c>
      <c r="AE705" s="31">
        <f t="shared" si="148"/>
        <v>0</v>
      </c>
      <c r="AF705" s="31">
        <f t="shared" si="149"/>
        <v>0</v>
      </c>
      <c r="AG705" s="31">
        <f t="shared" si="150"/>
        <v>0</v>
      </c>
      <c r="AH705" s="31">
        <f t="shared" si="151"/>
        <v>0</v>
      </c>
      <c r="AI705" s="31">
        <f t="shared" si="152"/>
        <v>0</v>
      </c>
      <c r="AJ705" s="31">
        <f t="shared" si="153"/>
        <v>0</v>
      </c>
      <c r="AK705" s="31">
        <f t="shared" si="154"/>
        <v>0</v>
      </c>
      <c r="AL705" s="31">
        <f t="shared" si="155"/>
        <v>0</v>
      </c>
    </row>
    <row r="706" spans="1:38" ht="18.75" customHeight="1" x14ac:dyDescent="0.25">
      <c r="A706" s="17">
        <v>964</v>
      </c>
      <c r="B706" s="3" t="s">
        <v>733</v>
      </c>
      <c r="C706" s="16">
        <v>750</v>
      </c>
      <c r="D706" s="16"/>
      <c r="E706" s="3"/>
      <c r="F706" s="3"/>
      <c r="G706" s="3"/>
      <c r="H706" s="32"/>
      <c r="I706" s="33"/>
      <c r="K706" s="3"/>
      <c r="L706" s="3"/>
      <c r="M706" s="18"/>
      <c r="N706" s="18"/>
      <c r="O706" s="18"/>
      <c r="P706" s="111"/>
      <c r="Q706" s="18"/>
      <c r="R706" s="18"/>
      <c r="S706" s="3"/>
      <c r="T706" s="3"/>
      <c r="U706" s="3"/>
      <c r="V706" s="3"/>
      <c r="W706" s="3"/>
      <c r="X706" s="3"/>
      <c r="Y706" s="3"/>
      <c r="Z706" s="3"/>
      <c r="AA706" s="3"/>
      <c r="AB706" s="3"/>
      <c r="AC706" s="31">
        <f t="shared" si="146"/>
        <v>0</v>
      </c>
      <c r="AD706" s="31">
        <f t="shared" si="147"/>
        <v>0</v>
      </c>
      <c r="AE706" s="31">
        <f t="shared" si="148"/>
        <v>0</v>
      </c>
      <c r="AF706" s="31">
        <f t="shared" si="149"/>
        <v>0</v>
      </c>
      <c r="AG706" s="31">
        <f t="shared" si="150"/>
        <v>0</v>
      </c>
      <c r="AH706" s="31">
        <f t="shared" si="151"/>
        <v>0</v>
      </c>
      <c r="AI706" s="31">
        <f t="shared" si="152"/>
        <v>0</v>
      </c>
      <c r="AJ706" s="31">
        <f t="shared" si="153"/>
        <v>0</v>
      </c>
      <c r="AK706" s="31">
        <f t="shared" si="154"/>
        <v>0</v>
      </c>
      <c r="AL706" s="31">
        <f t="shared" si="155"/>
        <v>0</v>
      </c>
    </row>
    <row r="707" spans="1:38" ht="18.75" customHeight="1" x14ac:dyDescent="0.25">
      <c r="A707" s="17">
        <v>966</v>
      </c>
      <c r="B707" s="3" t="s">
        <v>734</v>
      </c>
      <c r="C707" s="16">
        <v>320</v>
      </c>
      <c r="D707" s="16"/>
      <c r="E707" s="3"/>
      <c r="F707" s="3"/>
      <c r="G707" s="3"/>
      <c r="H707" s="32"/>
      <c r="I707" s="33"/>
      <c r="K707" s="3"/>
      <c r="L707" s="3"/>
      <c r="M707" s="18"/>
      <c r="N707" s="18"/>
      <c r="O707" s="18"/>
      <c r="P707" s="111"/>
      <c r="Q707" s="18"/>
      <c r="R707" s="18"/>
      <c r="S707" s="3"/>
      <c r="T707" s="3"/>
      <c r="U707" s="3"/>
      <c r="V707" s="3"/>
      <c r="W707" s="3"/>
      <c r="X707" s="3"/>
      <c r="Y707" s="3"/>
      <c r="Z707" s="3"/>
      <c r="AA707" s="3"/>
      <c r="AB707" s="3"/>
      <c r="AC707" s="31">
        <f t="shared" si="146"/>
        <v>0</v>
      </c>
      <c r="AD707" s="31">
        <f t="shared" si="147"/>
        <v>0</v>
      </c>
      <c r="AE707" s="31">
        <f t="shared" si="148"/>
        <v>0</v>
      </c>
      <c r="AF707" s="31">
        <f t="shared" si="149"/>
        <v>0</v>
      </c>
      <c r="AG707" s="31">
        <f t="shared" si="150"/>
        <v>0</v>
      </c>
      <c r="AH707" s="31">
        <f t="shared" si="151"/>
        <v>0</v>
      </c>
      <c r="AI707" s="31">
        <f t="shared" si="152"/>
        <v>0</v>
      </c>
      <c r="AJ707" s="31">
        <f t="shared" si="153"/>
        <v>0</v>
      </c>
      <c r="AK707" s="31">
        <f t="shared" si="154"/>
        <v>0</v>
      </c>
      <c r="AL707" s="31">
        <f t="shared" si="155"/>
        <v>0</v>
      </c>
    </row>
    <row r="708" spans="1:38" ht="18.75" customHeight="1" x14ac:dyDescent="0.25">
      <c r="A708" s="17">
        <v>969</v>
      </c>
      <c r="B708" s="3" t="s">
        <v>737</v>
      </c>
      <c r="C708" s="16">
        <v>972</v>
      </c>
      <c r="D708" s="16"/>
      <c r="E708" s="3"/>
      <c r="F708" s="3"/>
      <c r="G708" s="3"/>
      <c r="H708" s="32"/>
      <c r="I708" s="33"/>
      <c r="K708" s="3"/>
      <c r="L708" s="3"/>
      <c r="M708" s="18"/>
      <c r="N708" s="18"/>
      <c r="O708" s="18"/>
      <c r="P708" s="111"/>
      <c r="Q708" s="18"/>
      <c r="R708" s="18"/>
      <c r="S708" s="3"/>
      <c r="T708" s="3"/>
      <c r="U708" s="3"/>
      <c r="V708" s="3"/>
      <c r="W708" s="3"/>
      <c r="X708" s="3"/>
      <c r="Y708" s="3"/>
      <c r="Z708" s="3"/>
      <c r="AA708" s="3"/>
      <c r="AB708" s="3"/>
      <c r="AC708" s="31">
        <f t="shared" si="146"/>
        <v>0</v>
      </c>
      <c r="AD708" s="31">
        <f t="shared" si="147"/>
        <v>0</v>
      </c>
      <c r="AE708" s="31">
        <f t="shared" si="148"/>
        <v>0</v>
      </c>
      <c r="AF708" s="31">
        <f t="shared" si="149"/>
        <v>0</v>
      </c>
      <c r="AG708" s="31">
        <f t="shared" si="150"/>
        <v>0</v>
      </c>
      <c r="AH708" s="31">
        <f t="shared" si="151"/>
        <v>0</v>
      </c>
      <c r="AI708" s="31">
        <f t="shared" si="152"/>
        <v>0</v>
      </c>
      <c r="AJ708" s="31">
        <f t="shared" si="153"/>
        <v>0</v>
      </c>
      <c r="AK708" s="31">
        <f t="shared" si="154"/>
        <v>0</v>
      </c>
      <c r="AL708" s="31">
        <f t="shared" si="155"/>
        <v>0</v>
      </c>
    </row>
    <row r="709" spans="1:38" ht="18.75" customHeight="1" x14ac:dyDescent="0.25">
      <c r="A709" s="17">
        <v>967</v>
      </c>
      <c r="B709" s="3" t="s">
        <v>735</v>
      </c>
      <c r="C709" s="16">
        <v>288</v>
      </c>
      <c r="D709" s="16"/>
      <c r="E709" s="3"/>
      <c r="F709" s="3"/>
      <c r="G709" s="3"/>
      <c r="H709" s="32"/>
      <c r="I709" s="33"/>
      <c r="K709" s="3"/>
      <c r="L709" s="3"/>
      <c r="M709" s="18"/>
      <c r="N709" s="18"/>
      <c r="O709" s="18"/>
      <c r="P709" s="111"/>
      <c r="Q709" s="18"/>
      <c r="R709" s="18"/>
      <c r="S709" s="3"/>
      <c r="T709" s="3"/>
      <c r="U709" s="3"/>
      <c r="V709" s="3"/>
      <c r="W709" s="3"/>
      <c r="X709" s="3"/>
      <c r="Y709" s="3"/>
      <c r="Z709" s="3"/>
      <c r="AA709" s="3"/>
      <c r="AB709" s="3"/>
      <c r="AC709" s="31">
        <f t="shared" si="146"/>
        <v>0</v>
      </c>
      <c r="AD709" s="31">
        <f t="shared" si="147"/>
        <v>0</v>
      </c>
      <c r="AE709" s="31">
        <f t="shared" si="148"/>
        <v>0</v>
      </c>
      <c r="AF709" s="31">
        <f t="shared" si="149"/>
        <v>0</v>
      </c>
      <c r="AG709" s="31">
        <f t="shared" si="150"/>
        <v>0</v>
      </c>
      <c r="AH709" s="31">
        <f t="shared" si="151"/>
        <v>0</v>
      </c>
      <c r="AI709" s="31">
        <f t="shared" si="152"/>
        <v>0</v>
      </c>
      <c r="AJ709" s="31">
        <f t="shared" si="153"/>
        <v>0</v>
      </c>
      <c r="AK709" s="31">
        <f t="shared" si="154"/>
        <v>0</v>
      </c>
      <c r="AL709" s="31">
        <f t="shared" si="155"/>
        <v>0</v>
      </c>
    </row>
    <row r="710" spans="1:38" ht="18.75" customHeight="1" x14ac:dyDescent="0.25">
      <c r="A710" s="17">
        <v>155</v>
      </c>
      <c r="B710" s="4" t="s">
        <v>376</v>
      </c>
      <c r="C710" s="16">
        <v>203</v>
      </c>
      <c r="D710" s="16"/>
      <c r="E710" s="3"/>
      <c r="F710" s="3"/>
      <c r="G710" s="3"/>
      <c r="H710" s="32"/>
      <c r="I710" s="33"/>
      <c r="K710" s="3"/>
      <c r="L710" s="3"/>
      <c r="M710" s="18"/>
      <c r="N710" s="18"/>
      <c r="O710" s="18"/>
      <c r="P710" s="111"/>
      <c r="Q710" s="18"/>
      <c r="R710" s="18"/>
      <c r="S710" s="3"/>
      <c r="T710" s="3"/>
      <c r="U710" s="3"/>
      <c r="V710" s="3"/>
      <c r="W710" s="3"/>
      <c r="X710" s="3"/>
      <c r="Y710" s="3"/>
      <c r="Z710" s="3"/>
      <c r="AA710" s="3"/>
      <c r="AB710" s="3"/>
      <c r="AC710" s="31">
        <f t="shared" si="146"/>
        <v>0</v>
      </c>
      <c r="AD710" s="31">
        <f t="shared" si="147"/>
        <v>0</v>
      </c>
      <c r="AE710" s="31">
        <f t="shared" si="148"/>
        <v>0</v>
      </c>
      <c r="AF710" s="31">
        <f t="shared" si="149"/>
        <v>0</v>
      </c>
      <c r="AG710" s="31">
        <f t="shared" si="150"/>
        <v>0</v>
      </c>
      <c r="AH710" s="31">
        <f t="shared" si="151"/>
        <v>0</v>
      </c>
      <c r="AI710" s="31">
        <f t="shared" si="152"/>
        <v>0</v>
      </c>
      <c r="AJ710" s="31">
        <f t="shared" si="153"/>
        <v>0</v>
      </c>
      <c r="AK710" s="31">
        <f t="shared" si="154"/>
        <v>0</v>
      </c>
      <c r="AL710" s="31">
        <f t="shared" si="155"/>
        <v>0</v>
      </c>
    </row>
    <row r="711" spans="1:38" ht="18.75" customHeight="1" x14ac:dyDescent="0.25">
      <c r="A711" s="17">
        <v>153</v>
      </c>
      <c r="B711" s="4" t="s">
        <v>374</v>
      </c>
      <c r="C711" s="16">
        <v>16535</v>
      </c>
      <c r="D711" s="16"/>
      <c r="E711" s="3"/>
      <c r="F711" s="3"/>
      <c r="G711" s="3"/>
      <c r="H711" s="32"/>
      <c r="I711" s="33"/>
      <c r="K711" s="3"/>
      <c r="L711" s="3"/>
      <c r="M711" s="18"/>
      <c r="N711" s="18"/>
      <c r="O711" s="18"/>
      <c r="P711" s="111"/>
      <c r="Q711" s="18"/>
      <c r="R711" s="18"/>
      <c r="S711" s="3"/>
      <c r="T711" s="3"/>
      <c r="U711" s="3"/>
      <c r="V711" s="3"/>
      <c r="W711" s="3"/>
      <c r="X711" s="3"/>
      <c r="Y711" s="3"/>
      <c r="Z711" s="3"/>
      <c r="AA711" s="3"/>
      <c r="AB711" s="3"/>
      <c r="AC711" s="31">
        <f t="shared" si="146"/>
        <v>0</v>
      </c>
      <c r="AD711" s="31">
        <f t="shared" si="147"/>
        <v>0</v>
      </c>
      <c r="AE711" s="31">
        <f t="shared" si="148"/>
        <v>0</v>
      </c>
      <c r="AF711" s="31">
        <f t="shared" si="149"/>
        <v>0</v>
      </c>
      <c r="AG711" s="31">
        <f t="shared" si="150"/>
        <v>0</v>
      </c>
      <c r="AH711" s="31">
        <f t="shared" si="151"/>
        <v>0</v>
      </c>
      <c r="AI711" s="31">
        <f t="shared" si="152"/>
        <v>0</v>
      </c>
      <c r="AJ711" s="31">
        <f t="shared" si="153"/>
        <v>0</v>
      </c>
      <c r="AK711" s="31">
        <f t="shared" si="154"/>
        <v>0</v>
      </c>
      <c r="AL711" s="31">
        <f t="shared" si="155"/>
        <v>0</v>
      </c>
    </row>
    <row r="712" spans="1:38" ht="18.75" customHeight="1" x14ac:dyDescent="0.25">
      <c r="A712" s="17">
        <v>1139</v>
      </c>
      <c r="B712" s="3" t="s">
        <v>836</v>
      </c>
      <c r="C712" s="16">
        <v>17785</v>
      </c>
      <c r="D712" s="16"/>
      <c r="E712" s="3"/>
      <c r="F712" s="3"/>
      <c r="G712" s="3"/>
      <c r="H712" s="32"/>
      <c r="I712" s="33"/>
      <c r="K712" s="3"/>
      <c r="L712" s="3"/>
      <c r="M712" s="18"/>
      <c r="N712" s="18"/>
      <c r="O712" s="18"/>
      <c r="P712" s="111"/>
      <c r="Q712" s="18"/>
      <c r="R712" s="18"/>
      <c r="S712" s="3"/>
      <c r="T712" s="3"/>
      <c r="U712" s="3"/>
      <c r="V712" s="3"/>
      <c r="W712" s="3"/>
      <c r="X712" s="3"/>
      <c r="Y712" s="3"/>
      <c r="Z712" s="3"/>
      <c r="AA712" s="3"/>
      <c r="AB712" s="3"/>
      <c r="AC712" s="31">
        <f t="shared" si="146"/>
        <v>0</v>
      </c>
      <c r="AD712" s="31">
        <f t="shared" si="147"/>
        <v>0</v>
      </c>
      <c r="AE712" s="31">
        <f t="shared" si="148"/>
        <v>0</v>
      </c>
      <c r="AF712" s="31">
        <f t="shared" si="149"/>
        <v>0</v>
      </c>
      <c r="AG712" s="31">
        <f t="shared" si="150"/>
        <v>0</v>
      </c>
      <c r="AH712" s="31">
        <f t="shared" si="151"/>
        <v>0</v>
      </c>
      <c r="AI712" s="31">
        <f t="shared" si="152"/>
        <v>0</v>
      </c>
      <c r="AJ712" s="31">
        <f t="shared" si="153"/>
        <v>0</v>
      </c>
      <c r="AK712" s="31">
        <f t="shared" si="154"/>
        <v>0</v>
      </c>
      <c r="AL712" s="31">
        <f t="shared" si="155"/>
        <v>0</v>
      </c>
    </row>
    <row r="713" spans="1:38" ht="18.75" customHeight="1" x14ac:dyDescent="0.25">
      <c r="A713" s="17">
        <v>80</v>
      </c>
      <c r="B713" s="3" t="s">
        <v>131</v>
      </c>
      <c r="C713" s="16">
        <v>90900</v>
      </c>
      <c r="D713" s="16"/>
      <c r="E713" s="3">
        <v>1800</v>
      </c>
      <c r="F713" s="3"/>
      <c r="G713" s="3"/>
      <c r="H713" s="32">
        <f>E713*'[1]Estimates for kW-kWh'!$E$4</f>
        <v>708.60073710073709</v>
      </c>
      <c r="I713" s="33">
        <f>H713*'[1]Estimates for kW-kWh'!$H$4</f>
        <v>91.16897899824761</v>
      </c>
      <c r="J713" s="34">
        <f>H713*'[1]Estimates for kW-kWh'!$I$4</f>
        <v>118728.25362201428</v>
      </c>
      <c r="K713" s="3"/>
      <c r="L713" s="3"/>
      <c r="M713" s="18" t="s">
        <v>18</v>
      </c>
      <c r="N713" s="18"/>
      <c r="O713" s="18"/>
      <c r="P713" s="111"/>
      <c r="Q713" s="18"/>
      <c r="R713" s="18"/>
      <c r="S713" s="3"/>
      <c r="T713" s="3"/>
      <c r="U713" s="3"/>
      <c r="V713" s="3"/>
      <c r="W713" s="3"/>
      <c r="X713" s="3"/>
      <c r="Y713" s="3"/>
      <c r="Z713" s="3"/>
      <c r="AA713" s="3"/>
      <c r="AB713" s="3"/>
      <c r="AC713" s="31">
        <f t="shared" si="146"/>
        <v>0</v>
      </c>
      <c r="AD713" s="31">
        <f t="shared" si="147"/>
        <v>0</v>
      </c>
      <c r="AE713" s="31">
        <f t="shared" si="148"/>
        <v>0</v>
      </c>
      <c r="AF713" s="31">
        <f t="shared" si="149"/>
        <v>0</v>
      </c>
      <c r="AG713" s="31">
        <f t="shared" si="150"/>
        <v>0</v>
      </c>
      <c r="AH713" s="31">
        <f t="shared" si="151"/>
        <v>0</v>
      </c>
      <c r="AI713" s="31">
        <f t="shared" si="152"/>
        <v>0</v>
      </c>
      <c r="AJ713" s="31">
        <f t="shared" si="153"/>
        <v>0</v>
      </c>
      <c r="AK713" s="31">
        <f t="shared" si="154"/>
        <v>0</v>
      </c>
      <c r="AL713" s="31">
        <f t="shared" si="155"/>
        <v>0</v>
      </c>
    </row>
    <row r="714" spans="1:38" ht="18.75" customHeight="1" x14ac:dyDescent="0.25">
      <c r="A714" s="17">
        <v>1045</v>
      </c>
      <c r="B714" s="3" t="s">
        <v>808</v>
      </c>
      <c r="C714" s="16">
        <v>3600</v>
      </c>
      <c r="D714" s="16"/>
      <c r="E714" s="3"/>
      <c r="F714" s="3"/>
      <c r="G714" s="3"/>
      <c r="H714" s="32"/>
      <c r="I714" s="33"/>
      <c r="K714" s="3"/>
      <c r="L714" s="3"/>
      <c r="M714" s="18"/>
      <c r="N714" s="18"/>
      <c r="O714" s="18"/>
      <c r="P714" s="111"/>
      <c r="Q714" s="18"/>
      <c r="R714" s="18"/>
      <c r="S714" s="3"/>
      <c r="T714" s="3"/>
      <c r="U714" s="3"/>
      <c r="V714" s="3"/>
      <c r="W714" s="3"/>
      <c r="X714" s="3"/>
      <c r="Y714" s="3"/>
      <c r="Z714" s="3"/>
      <c r="AA714" s="3"/>
      <c r="AB714" s="3"/>
      <c r="AC714" s="31">
        <f t="shared" si="146"/>
        <v>0</v>
      </c>
      <c r="AD714" s="31">
        <f t="shared" si="147"/>
        <v>0</v>
      </c>
      <c r="AE714" s="31">
        <f t="shared" si="148"/>
        <v>0</v>
      </c>
      <c r="AF714" s="31">
        <f t="shared" si="149"/>
        <v>0</v>
      </c>
      <c r="AG714" s="31">
        <f t="shared" si="150"/>
        <v>0</v>
      </c>
      <c r="AH714" s="31">
        <f t="shared" si="151"/>
        <v>0</v>
      </c>
      <c r="AI714" s="31">
        <f t="shared" si="152"/>
        <v>0</v>
      </c>
      <c r="AJ714" s="31">
        <f t="shared" si="153"/>
        <v>0</v>
      </c>
      <c r="AK714" s="31">
        <f t="shared" si="154"/>
        <v>0</v>
      </c>
      <c r="AL714" s="31">
        <f t="shared" si="155"/>
        <v>0</v>
      </c>
    </row>
    <row r="715" spans="1:38" ht="18.75" customHeight="1" x14ac:dyDescent="0.25">
      <c r="A715" s="13">
        <v>554</v>
      </c>
      <c r="B715" s="5" t="s">
        <v>533</v>
      </c>
      <c r="C715" s="14">
        <v>1941</v>
      </c>
      <c r="D715" s="14"/>
      <c r="E715" s="2"/>
      <c r="F715" s="2"/>
      <c r="G715" s="2"/>
      <c r="H715" s="35"/>
      <c r="I715" s="36"/>
      <c r="J715" s="37"/>
      <c r="K715" s="2"/>
      <c r="L715" s="2"/>
      <c r="M715" s="38"/>
      <c r="N715" s="38"/>
      <c r="O715" s="38"/>
      <c r="P715" s="39"/>
      <c r="Q715" s="38"/>
      <c r="R715" s="38"/>
      <c r="S715" s="2"/>
      <c r="T715" s="2"/>
      <c r="U715" s="2"/>
      <c r="V715" s="2"/>
      <c r="W715" s="2"/>
      <c r="X715" s="2"/>
      <c r="Y715" s="2"/>
      <c r="Z715" s="2"/>
      <c r="AA715" s="2"/>
      <c r="AB715" s="2"/>
      <c r="AC715" s="31">
        <f t="shared" si="146"/>
        <v>0</v>
      </c>
      <c r="AD715" s="31">
        <f t="shared" si="147"/>
        <v>0</v>
      </c>
      <c r="AE715" s="31">
        <f t="shared" si="148"/>
        <v>0</v>
      </c>
      <c r="AF715" s="31">
        <f t="shared" si="149"/>
        <v>0</v>
      </c>
      <c r="AG715" s="31">
        <f t="shared" si="150"/>
        <v>0</v>
      </c>
      <c r="AH715" s="31">
        <f t="shared" si="151"/>
        <v>0</v>
      </c>
      <c r="AI715" s="31">
        <f t="shared" si="152"/>
        <v>0</v>
      </c>
      <c r="AJ715" s="31">
        <f t="shared" si="153"/>
        <v>0</v>
      </c>
      <c r="AK715" s="31">
        <f t="shared" si="154"/>
        <v>0</v>
      </c>
      <c r="AL715" s="31">
        <f t="shared" si="155"/>
        <v>0</v>
      </c>
    </row>
    <row r="716" spans="1:38" ht="18.75" customHeight="1" x14ac:dyDescent="0.25">
      <c r="A716" s="17"/>
      <c r="B716" s="3"/>
      <c r="C716" s="16"/>
      <c r="D716" s="16"/>
      <c r="E716" s="3"/>
      <c r="F716" s="3"/>
      <c r="G716" s="3"/>
      <c r="H716" s="3"/>
      <c r="I716" s="111"/>
      <c r="J716" s="34">
        <f>SUM(J4:J715)</f>
        <v>16544452.341523176</v>
      </c>
      <c r="K716" s="3"/>
      <c r="L716" s="3"/>
      <c r="M716" s="18"/>
      <c r="N716" s="18"/>
      <c r="O716" s="18"/>
      <c r="P716" s="111"/>
      <c r="Q716" s="18"/>
      <c r="R716" s="18"/>
      <c r="S716" s="3"/>
      <c r="T716" s="3"/>
      <c r="U716" s="3"/>
      <c r="V716" s="3"/>
      <c r="W716" s="3"/>
      <c r="X716" s="3"/>
      <c r="Y716" s="3"/>
      <c r="Z716" s="3"/>
      <c r="AA716" s="3"/>
      <c r="AB716" s="3"/>
    </row>
    <row r="717" spans="1:38" s="43" customFormat="1" ht="18.75" customHeight="1" x14ac:dyDescent="0.25">
      <c r="A717" s="128">
        <v>1</v>
      </c>
      <c r="B717" s="43" t="s">
        <v>1008</v>
      </c>
      <c r="C717" s="129">
        <v>1</v>
      </c>
      <c r="D717" s="129">
        <v>1</v>
      </c>
      <c r="E717" s="43">
        <v>1</v>
      </c>
      <c r="F717" s="43">
        <v>1</v>
      </c>
      <c r="I717" s="130"/>
      <c r="J717" s="131"/>
      <c r="M717" s="132"/>
      <c r="N717" s="132"/>
      <c r="O717" s="132"/>
      <c r="P717" s="130"/>
      <c r="Q717" s="132"/>
      <c r="R717" s="132"/>
      <c r="S717" s="133">
        <f>SUM(S4:S715)-S4</f>
        <v>367850593.48500001</v>
      </c>
      <c r="T717" s="133">
        <f t="shared" ref="T717:AB717" si="156">SUM(T4:T715)-T4</f>
        <v>378530277.60000002</v>
      </c>
      <c r="U717" s="133">
        <f t="shared" si="156"/>
        <v>354601749.58000016</v>
      </c>
      <c r="V717" s="133">
        <f t="shared" si="156"/>
        <v>354348112.70000005</v>
      </c>
      <c r="W717" s="133">
        <f t="shared" si="156"/>
        <v>341053252.95099998</v>
      </c>
      <c r="X717" s="133">
        <f t="shared" si="156"/>
        <v>355284215.24000001</v>
      </c>
      <c r="Y717" s="133">
        <f t="shared" si="156"/>
        <v>346854093.602</v>
      </c>
      <c r="Z717" s="133">
        <f t="shared" si="156"/>
        <v>345805902.70000005</v>
      </c>
      <c r="AA717" s="133">
        <f t="shared" si="156"/>
        <v>344811643.76999998</v>
      </c>
      <c r="AB717" s="133">
        <f t="shared" si="156"/>
        <v>275206572.95999998</v>
      </c>
    </row>
    <row r="718" spans="1:38" ht="18.75" customHeight="1" x14ac:dyDescent="0.25">
      <c r="B718" s="3" t="s">
        <v>1009</v>
      </c>
      <c r="S718" s="1">
        <f>S717/1000</f>
        <v>367850.59348500002</v>
      </c>
      <c r="T718" s="1">
        <f t="shared" ref="T718:AB718" si="157">T717/1000</f>
        <v>378530.27760000003</v>
      </c>
      <c r="U718" s="1">
        <f t="shared" si="157"/>
        <v>354601.74958000018</v>
      </c>
      <c r="V718" s="1">
        <f t="shared" si="157"/>
        <v>354348.11270000006</v>
      </c>
      <c r="W718" s="1">
        <f t="shared" si="157"/>
        <v>341053.252951</v>
      </c>
      <c r="X718" s="1">
        <f t="shared" si="157"/>
        <v>355284.21523999999</v>
      </c>
      <c r="Y718" s="1">
        <f t="shared" si="157"/>
        <v>346854.09360199998</v>
      </c>
      <c r="Z718" s="1">
        <f t="shared" si="157"/>
        <v>345805.90270000004</v>
      </c>
      <c r="AA718" s="1">
        <f t="shared" si="157"/>
        <v>344811.64376999997</v>
      </c>
      <c r="AB718" s="1">
        <f t="shared" si="157"/>
        <v>275206.57295999996</v>
      </c>
    </row>
    <row r="719" spans="1:38" ht="18.75" customHeight="1" x14ac:dyDescent="0.25">
      <c r="S719" s="31"/>
      <c r="T719" s="31"/>
      <c r="U719" s="31"/>
      <c r="V719" s="31"/>
      <c r="W719" s="31"/>
      <c r="X719" s="31"/>
      <c r="Y719" s="31"/>
      <c r="Z719" s="31"/>
      <c r="AA719" s="31"/>
      <c r="AB719" s="31"/>
    </row>
    <row r="720" spans="1:38" ht="18.75" customHeight="1" x14ac:dyDescent="0.25">
      <c r="S720" s="31"/>
      <c r="T720" s="31"/>
      <c r="U720" s="31"/>
      <c r="V720" s="31"/>
      <c r="W720" s="31"/>
      <c r="X720" s="31"/>
      <c r="Y720" s="31"/>
      <c r="Z720" s="31"/>
      <c r="AA720" s="31"/>
      <c r="AB720" s="31"/>
    </row>
    <row r="721" spans="19:28" ht="18.75" customHeight="1" x14ac:dyDescent="0.25">
      <c r="S721" s="31"/>
      <c r="T721" s="31"/>
      <c r="U721" s="31"/>
      <c r="V721" s="31"/>
      <c r="W721" s="31"/>
      <c r="X721" s="31"/>
      <c r="Y721" s="31"/>
      <c r="Z721" s="31"/>
      <c r="AA721" s="31"/>
      <c r="AB721" s="31"/>
    </row>
  </sheetData>
  <autoFilter ref="A3:AL715">
    <sortState ref="A4:AL715">
      <sortCondition ref="F3:F715"/>
    </sortState>
  </autoFilter>
  <mergeCells count="7">
    <mergeCell ref="AC1:AL1"/>
    <mergeCell ref="S1:AB1"/>
    <mergeCell ref="B1:B2"/>
    <mergeCell ref="A1:A2"/>
    <mergeCell ref="C1:C2"/>
    <mergeCell ref="E1:E2"/>
    <mergeCell ref="F1:F2"/>
  </mergeCells>
  <conditionalFormatting sqref="F576:F588 F237:F256 F262:F263 F266:F268 F270:F271 F274:F367 F369:F371 F373 F375 F377:F459 F462 F464 F468 F470:F533 F535 F553 F555 F557 F564 F570 F593:F594 F603 F611 F618 F622 F630 F635 F637 F641 F646 F657 F660:F671 F673:F678 F686:F715 F4:F235">
    <cfRule type="containsText" priority="346" operator="containsText" text="UNKOWN">
      <formula>NOT(ISERROR(SEARCH("UNKOWN",F4)))</formula>
    </cfRule>
    <cfRule type="containsText" dxfId="159" priority="347" operator="containsText" text="SMALL">
      <formula>NOT(ISERROR(SEARCH("SMALL",F4)))</formula>
    </cfRule>
    <cfRule type="containsText" dxfId="158" priority="348" operator="containsText" text="MEDIUM">
      <formula>NOT(ISERROR(SEARCH("MEDIUM",F4)))</formula>
    </cfRule>
    <cfRule type="containsText" dxfId="157" priority="349" operator="containsText" text="LARGE">
      <formula>NOT(ISERROR(SEARCH("LARGE",F4)))</formula>
    </cfRule>
    <cfRule type="cellIs" dxfId="156" priority="350" operator="equal">
      <formula>"""LARGE"""</formula>
    </cfRule>
  </conditionalFormatting>
  <conditionalFormatting sqref="F236">
    <cfRule type="containsText" priority="341" operator="containsText" text="UNKOWN">
      <formula>NOT(ISERROR(SEARCH("UNKOWN",F236)))</formula>
    </cfRule>
    <cfRule type="containsText" dxfId="155" priority="342" operator="containsText" text="SMALL">
      <formula>NOT(ISERROR(SEARCH("SMALL",F236)))</formula>
    </cfRule>
    <cfRule type="containsText" dxfId="154" priority="343" operator="containsText" text="MEDIUM">
      <formula>NOT(ISERROR(SEARCH("MEDIUM",F236)))</formula>
    </cfRule>
    <cfRule type="containsText" dxfId="153" priority="344" operator="containsText" text="LARGE">
      <formula>NOT(ISERROR(SEARCH("LARGE",F236)))</formula>
    </cfRule>
    <cfRule type="cellIs" dxfId="152" priority="345" operator="equal">
      <formula>"""LARGE"""</formula>
    </cfRule>
  </conditionalFormatting>
  <conditionalFormatting sqref="F264:F265">
    <cfRule type="containsText" priority="336" operator="containsText" text="UNKOWN">
      <formula>NOT(ISERROR(SEARCH("UNKOWN",F264)))</formula>
    </cfRule>
    <cfRule type="containsText" dxfId="151" priority="337" operator="containsText" text="SMALL">
      <formula>NOT(ISERROR(SEARCH("SMALL",F264)))</formula>
    </cfRule>
    <cfRule type="containsText" dxfId="150" priority="338" operator="containsText" text="MEDIUM">
      <formula>NOT(ISERROR(SEARCH("MEDIUM",F264)))</formula>
    </cfRule>
    <cfRule type="containsText" dxfId="149" priority="339" operator="containsText" text="LARGE">
      <formula>NOT(ISERROR(SEARCH("LARGE",F264)))</formula>
    </cfRule>
    <cfRule type="cellIs" dxfId="148" priority="340" operator="equal">
      <formula>"""LARGE"""</formula>
    </cfRule>
  </conditionalFormatting>
  <conditionalFormatting sqref="F260:F261">
    <cfRule type="containsText" priority="331" operator="containsText" text="UNKOWN">
      <formula>NOT(ISERROR(SEARCH("UNKOWN",F260)))</formula>
    </cfRule>
    <cfRule type="containsText" dxfId="147" priority="332" operator="containsText" text="SMALL">
      <formula>NOT(ISERROR(SEARCH("SMALL",F260)))</formula>
    </cfRule>
    <cfRule type="containsText" dxfId="146" priority="333" operator="containsText" text="MEDIUM">
      <formula>NOT(ISERROR(SEARCH("MEDIUM",F260)))</formula>
    </cfRule>
    <cfRule type="containsText" dxfId="145" priority="334" operator="containsText" text="LARGE">
      <formula>NOT(ISERROR(SEARCH("LARGE",F260)))</formula>
    </cfRule>
    <cfRule type="cellIs" dxfId="144" priority="335" operator="equal">
      <formula>"""LARGE"""</formula>
    </cfRule>
  </conditionalFormatting>
  <conditionalFormatting sqref="F257:F259">
    <cfRule type="containsText" priority="326" operator="containsText" text="UNKOWN">
      <formula>NOT(ISERROR(SEARCH("UNKOWN",F257)))</formula>
    </cfRule>
    <cfRule type="containsText" dxfId="143" priority="327" operator="containsText" text="SMALL">
      <formula>NOT(ISERROR(SEARCH("SMALL",F257)))</formula>
    </cfRule>
    <cfRule type="containsText" dxfId="142" priority="328" operator="containsText" text="MEDIUM">
      <formula>NOT(ISERROR(SEARCH("MEDIUM",F257)))</formula>
    </cfRule>
    <cfRule type="containsText" dxfId="141" priority="329" operator="containsText" text="LARGE">
      <formula>NOT(ISERROR(SEARCH("LARGE",F257)))</formula>
    </cfRule>
    <cfRule type="cellIs" dxfId="140" priority="330" operator="equal">
      <formula>"""LARGE"""</formula>
    </cfRule>
  </conditionalFormatting>
  <conditionalFormatting sqref="F273">
    <cfRule type="containsText" priority="321" operator="containsText" text="UNKOWN">
      <formula>NOT(ISERROR(SEARCH("UNKOWN",F273)))</formula>
    </cfRule>
    <cfRule type="containsText" dxfId="139" priority="322" operator="containsText" text="SMALL">
      <formula>NOT(ISERROR(SEARCH("SMALL",F273)))</formula>
    </cfRule>
    <cfRule type="containsText" dxfId="138" priority="323" operator="containsText" text="MEDIUM">
      <formula>NOT(ISERROR(SEARCH("MEDIUM",F273)))</formula>
    </cfRule>
    <cfRule type="containsText" dxfId="137" priority="324" operator="containsText" text="LARGE">
      <formula>NOT(ISERROR(SEARCH("LARGE",F273)))</formula>
    </cfRule>
    <cfRule type="cellIs" dxfId="136" priority="325" operator="equal">
      <formula>"""LARGE"""</formula>
    </cfRule>
  </conditionalFormatting>
  <conditionalFormatting sqref="F272">
    <cfRule type="containsText" priority="316" operator="containsText" text="UNKOWN">
      <formula>NOT(ISERROR(SEARCH("UNKOWN",F272)))</formula>
    </cfRule>
    <cfRule type="containsText" dxfId="135" priority="317" operator="containsText" text="SMALL">
      <formula>NOT(ISERROR(SEARCH("SMALL",F272)))</formula>
    </cfRule>
    <cfRule type="containsText" dxfId="134" priority="318" operator="containsText" text="MEDIUM">
      <formula>NOT(ISERROR(SEARCH("MEDIUM",F272)))</formula>
    </cfRule>
    <cfRule type="containsText" dxfId="133" priority="319" operator="containsText" text="LARGE">
      <formula>NOT(ISERROR(SEARCH("LARGE",F272)))</formula>
    </cfRule>
    <cfRule type="cellIs" dxfId="132" priority="320" operator="equal">
      <formula>"""LARGE"""</formula>
    </cfRule>
  </conditionalFormatting>
  <conditionalFormatting sqref="F269">
    <cfRule type="containsText" priority="311" operator="containsText" text="UNKOWN">
      <formula>NOT(ISERROR(SEARCH("UNKOWN",F269)))</formula>
    </cfRule>
    <cfRule type="containsText" dxfId="131" priority="312" operator="containsText" text="SMALL">
      <formula>NOT(ISERROR(SEARCH("SMALL",F269)))</formula>
    </cfRule>
    <cfRule type="containsText" dxfId="130" priority="313" operator="containsText" text="MEDIUM">
      <formula>NOT(ISERROR(SEARCH("MEDIUM",F269)))</formula>
    </cfRule>
    <cfRule type="containsText" dxfId="129" priority="314" operator="containsText" text="LARGE">
      <formula>NOT(ISERROR(SEARCH("LARGE",F269)))</formula>
    </cfRule>
    <cfRule type="cellIs" dxfId="128" priority="315" operator="equal">
      <formula>"""LARGE"""</formula>
    </cfRule>
  </conditionalFormatting>
  <conditionalFormatting sqref="F376">
    <cfRule type="containsText" priority="286" operator="containsText" text="UNKOWN">
      <formula>NOT(ISERROR(SEARCH("UNKOWN",F376)))</formula>
    </cfRule>
    <cfRule type="containsText" dxfId="127" priority="287" operator="containsText" text="SMALL">
      <formula>NOT(ISERROR(SEARCH("SMALL",F376)))</formula>
    </cfRule>
    <cfRule type="containsText" dxfId="126" priority="288" operator="containsText" text="MEDIUM">
      <formula>NOT(ISERROR(SEARCH("MEDIUM",F376)))</formula>
    </cfRule>
    <cfRule type="containsText" dxfId="125" priority="289" operator="containsText" text="LARGE">
      <formula>NOT(ISERROR(SEARCH("LARGE",F376)))</formula>
    </cfRule>
    <cfRule type="cellIs" dxfId="124" priority="290" operator="equal">
      <formula>"""LARGE"""</formula>
    </cfRule>
  </conditionalFormatting>
  <conditionalFormatting sqref="F372 F374">
    <cfRule type="containsText" priority="281" operator="containsText" text="UNKOWN">
      <formula>NOT(ISERROR(SEARCH("UNKOWN",F372)))</formula>
    </cfRule>
    <cfRule type="containsText" dxfId="123" priority="282" operator="containsText" text="SMALL">
      <formula>NOT(ISERROR(SEARCH("SMALL",F372)))</formula>
    </cfRule>
    <cfRule type="containsText" dxfId="122" priority="283" operator="containsText" text="MEDIUM">
      <formula>NOT(ISERROR(SEARCH("MEDIUM",F372)))</formula>
    </cfRule>
    <cfRule type="containsText" dxfId="121" priority="284" operator="containsText" text="LARGE">
      <formula>NOT(ISERROR(SEARCH("LARGE",F372)))</formula>
    </cfRule>
    <cfRule type="cellIs" dxfId="120" priority="285" operator="equal">
      <formula>"""LARGE"""</formula>
    </cfRule>
  </conditionalFormatting>
  <conditionalFormatting sqref="F368">
    <cfRule type="containsText" priority="276" operator="containsText" text="UNKOWN">
      <formula>NOT(ISERROR(SEARCH("UNKOWN",F368)))</formula>
    </cfRule>
    <cfRule type="containsText" dxfId="119" priority="277" operator="containsText" text="SMALL">
      <formula>NOT(ISERROR(SEARCH("SMALL",F368)))</formula>
    </cfRule>
    <cfRule type="containsText" dxfId="118" priority="278" operator="containsText" text="MEDIUM">
      <formula>NOT(ISERROR(SEARCH("MEDIUM",F368)))</formula>
    </cfRule>
    <cfRule type="containsText" dxfId="117" priority="279" operator="containsText" text="LARGE">
      <formula>NOT(ISERROR(SEARCH("LARGE",F368)))</formula>
    </cfRule>
    <cfRule type="cellIs" dxfId="116" priority="280" operator="equal">
      <formula>"""LARGE"""</formula>
    </cfRule>
  </conditionalFormatting>
  <conditionalFormatting sqref="F469">
    <cfRule type="containsText" priority="251" operator="containsText" text="UNKOWN">
      <formula>NOT(ISERROR(SEARCH("UNKOWN",F469)))</formula>
    </cfRule>
    <cfRule type="containsText" dxfId="115" priority="252" operator="containsText" text="SMALL">
      <formula>NOT(ISERROR(SEARCH("SMALL",F469)))</formula>
    </cfRule>
    <cfRule type="containsText" dxfId="114" priority="253" operator="containsText" text="MEDIUM">
      <formula>NOT(ISERROR(SEARCH("MEDIUM",F469)))</formula>
    </cfRule>
    <cfRule type="containsText" dxfId="113" priority="254" operator="containsText" text="LARGE">
      <formula>NOT(ISERROR(SEARCH("LARGE",F469)))</formula>
    </cfRule>
    <cfRule type="cellIs" dxfId="112" priority="255" operator="equal">
      <formula>"""LARGE"""</formula>
    </cfRule>
  </conditionalFormatting>
  <conditionalFormatting sqref="F465:F467">
    <cfRule type="containsText" priority="246" operator="containsText" text="UNKOWN">
      <formula>NOT(ISERROR(SEARCH("UNKOWN",F465)))</formula>
    </cfRule>
    <cfRule type="containsText" dxfId="111" priority="247" operator="containsText" text="SMALL">
      <formula>NOT(ISERROR(SEARCH("SMALL",F465)))</formula>
    </cfRule>
    <cfRule type="containsText" dxfId="110" priority="248" operator="containsText" text="MEDIUM">
      <formula>NOT(ISERROR(SEARCH("MEDIUM",F465)))</formula>
    </cfRule>
    <cfRule type="containsText" dxfId="109" priority="249" operator="containsText" text="LARGE">
      <formula>NOT(ISERROR(SEARCH("LARGE",F465)))</formula>
    </cfRule>
    <cfRule type="cellIs" dxfId="108" priority="250" operator="equal">
      <formula>"""LARGE"""</formula>
    </cfRule>
  </conditionalFormatting>
  <conditionalFormatting sqref="F460:F461 F463">
    <cfRule type="containsText" priority="241" operator="containsText" text="UNKOWN">
      <formula>NOT(ISERROR(SEARCH("UNKOWN",F460)))</formula>
    </cfRule>
    <cfRule type="containsText" dxfId="107" priority="242" operator="containsText" text="SMALL">
      <formula>NOT(ISERROR(SEARCH("SMALL",F460)))</formula>
    </cfRule>
    <cfRule type="containsText" dxfId="106" priority="243" operator="containsText" text="MEDIUM">
      <formula>NOT(ISERROR(SEARCH("MEDIUM",F460)))</formula>
    </cfRule>
    <cfRule type="containsText" dxfId="105" priority="244" operator="containsText" text="LARGE">
      <formula>NOT(ISERROR(SEARCH("LARGE",F460)))</formula>
    </cfRule>
    <cfRule type="cellIs" dxfId="104" priority="245" operator="equal">
      <formula>"""LARGE"""</formula>
    </cfRule>
  </conditionalFormatting>
  <conditionalFormatting sqref="F634 F636">
    <cfRule type="containsText" priority="236" operator="containsText" text="UNKOWN">
      <formula>NOT(ISERROR(SEARCH("UNKOWN",F634)))</formula>
    </cfRule>
    <cfRule type="containsText" dxfId="103" priority="237" operator="containsText" text="SMALL">
      <formula>NOT(ISERROR(SEARCH("SMALL",F634)))</formula>
    </cfRule>
    <cfRule type="containsText" dxfId="102" priority="238" operator="containsText" text="MEDIUM">
      <formula>NOT(ISERROR(SEARCH("MEDIUM",F634)))</formula>
    </cfRule>
    <cfRule type="containsText" dxfId="101" priority="239" operator="containsText" text="LARGE">
      <formula>NOT(ISERROR(SEARCH("LARGE",F634)))</formula>
    </cfRule>
    <cfRule type="cellIs" dxfId="100" priority="240" operator="equal">
      <formula>"""LARGE"""</formula>
    </cfRule>
  </conditionalFormatting>
  <conditionalFormatting sqref="F627:F629 F631:F633">
    <cfRule type="containsText" priority="231" operator="containsText" text="UNKOWN">
      <formula>NOT(ISERROR(SEARCH("UNKOWN",F627)))</formula>
    </cfRule>
    <cfRule type="containsText" dxfId="99" priority="232" operator="containsText" text="SMALL">
      <formula>NOT(ISERROR(SEARCH("SMALL",F627)))</formula>
    </cfRule>
    <cfRule type="containsText" dxfId="98" priority="233" operator="containsText" text="MEDIUM">
      <formula>NOT(ISERROR(SEARCH("MEDIUM",F627)))</formula>
    </cfRule>
    <cfRule type="containsText" dxfId="97" priority="234" operator="containsText" text="LARGE">
      <formula>NOT(ISERROR(SEARCH("LARGE",F627)))</formula>
    </cfRule>
    <cfRule type="cellIs" dxfId="96" priority="235" operator="equal">
      <formula>"""LARGE"""</formula>
    </cfRule>
  </conditionalFormatting>
  <conditionalFormatting sqref="F605 F624:F626">
    <cfRule type="containsText" priority="226" operator="containsText" text="UNKOWN">
      <formula>NOT(ISERROR(SEARCH("UNKOWN",F605)))</formula>
    </cfRule>
    <cfRule type="containsText" dxfId="95" priority="227" operator="containsText" text="SMALL">
      <formula>NOT(ISERROR(SEARCH("SMALL",F605)))</formula>
    </cfRule>
    <cfRule type="containsText" dxfId="94" priority="228" operator="containsText" text="MEDIUM">
      <formula>NOT(ISERROR(SEARCH("MEDIUM",F605)))</formula>
    </cfRule>
    <cfRule type="containsText" dxfId="93" priority="229" operator="containsText" text="LARGE">
      <formula>NOT(ISERROR(SEARCH("LARGE",F605)))</formula>
    </cfRule>
    <cfRule type="cellIs" dxfId="92" priority="230" operator="equal">
      <formula>"""LARGE"""</formula>
    </cfRule>
  </conditionalFormatting>
  <conditionalFormatting sqref="F601:F602 F604">
    <cfRule type="containsText" priority="221" operator="containsText" text="UNKOWN">
      <formula>NOT(ISERROR(SEARCH("UNKOWN",F601)))</formula>
    </cfRule>
    <cfRule type="containsText" dxfId="91" priority="222" operator="containsText" text="SMALL">
      <formula>NOT(ISERROR(SEARCH("SMALL",F601)))</formula>
    </cfRule>
    <cfRule type="containsText" dxfId="90" priority="223" operator="containsText" text="MEDIUM">
      <formula>NOT(ISERROR(SEARCH("MEDIUM",F601)))</formula>
    </cfRule>
    <cfRule type="containsText" dxfId="89" priority="224" operator="containsText" text="LARGE">
      <formula>NOT(ISERROR(SEARCH("LARGE",F601)))</formula>
    </cfRule>
    <cfRule type="cellIs" dxfId="88" priority="225" operator="equal">
      <formula>"""LARGE"""</formula>
    </cfRule>
  </conditionalFormatting>
  <conditionalFormatting sqref="F597:F600">
    <cfRule type="containsText" priority="216" operator="containsText" text="UNKOWN">
      <formula>NOT(ISERROR(SEARCH("UNKOWN",F597)))</formula>
    </cfRule>
    <cfRule type="containsText" dxfId="87" priority="217" operator="containsText" text="SMALL">
      <formula>NOT(ISERROR(SEARCH("SMALL",F597)))</formula>
    </cfRule>
    <cfRule type="containsText" dxfId="86" priority="218" operator="containsText" text="MEDIUM">
      <formula>NOT(ISERROR(SEARCH("MEDIUM",F597)))</formula>
    </cfRule>
    <cfRule type="containsText" dxfId="85" priority="219" operator="containsText" text="LARGE">
      <formula>NOT(ISERROR(SEARCH("LARGE",F597)))</formula>
    </cfRule>
    <cfRule type="cellIs" dxfId="84" priority="220" operator="equal">
      <formula>"""LARGE"""</formula>
    </cfRule>
  </conditionalFormatting>
  <conditionalFormatting sqref="F595:F596">
    <cfRule type="containsText" priority="211" operator="containsText" text="UNKOWN">
      <formula>NOT(ISERROR(SEARCH("UNKOWN",F595)))</formula>
    </cfRule>
    <cfRule type="containsText" dxfId="83" priority="212" operator="containsText" text="SMALL">
      <formula>NOT(ISERROR(SEARCH("SMALL",F595)))</formula>
    </cfRule>
    <cfRule type="containsText" dxfId="82" priority="213" operator="containsText" text="MEDIUM">
      <formula>NOT(ISERROR(SEARCH("MEDIUM",F595)))</formula>
    </cfRule>
    <cfRule type="containsText" dxfId="81" priority="214" operator="containsText" text="LARGE">
      <formula>NOT(ISERROR(SEARCH("LARGE",F595)))</formula>
    </cfRule>
    <cfRule type="cellIs" dxfId="80" priority="215" operator="equal">
      <formula>"""LARGE"""</formula>
    </cfRule>
  </conditionalFormatting>
  <conditionalFormatting sqref="F589:F592">
    <cfRule type="containsText" priority="206" operator="containsText" text="UNKOWN">
      <formula>NOT(ISERROR(SEARCH("UNKOWN",F589)))</formula>
    </cfRule>
    <cfRule type="containsText" dxfId="79" priority="207" operator="containsText" text="SMALL">
      <formula>NOT(ISERROR(SEARCH("SMALL",F589)))</formula>
    </cfRule>
    <cfRule type="containsText" dxfId="78" priority="208" operator="containsText" text="MEDIUM">
      <formula>NOT(ISERROR(SEARCH("MEDIUM",F589)))</formula>
    </cfRule>
    <cfRule type="containsText" dxfId="77" priority="209" operator="containsText" text="LARGE">
      <formula>NOT(ISERROR(SEARCH("LARGE",F589)))</formula>
    </cfRule>
    <cfRule type="cellIs" dxfId="76" priority="210" operator="equal">
      <formula>"""LARGE"""</formula>
    </cfRule>
  </conditionalFormatting>
  <conditionalFormatting sqref="F534 F536:F546">
    <cfRule type="containsText" priority="201" operator="containsText" text="UNKOWN">
      <formula>NOT(ISERROR(SEARCH("UNKOWN",F534)))</formula>
    </cfRule>
    <cfRule type="containsText" dxfId="75" priority="202" operator="containsText" text="SMALL">
      <formula>NOT(ISERROR(SEARCH("SMALL",F534)))</formula>
    </cfRule>
    <cfRule type="containsText" dxfId="74" priority="203" operator="containsText" text="MEDIUM">
      <formula>NOT(ISERROR(SEARCH("MEDIUM",F534)))</formula>
    </cfRule>
    <cfRule type="containsText" dxfId="73" priority="204" operator="containsText" text="LARGE">
      <formula>NOT(ISERROR(SEARCH("LARGE",F534)))</formula>
    </cfRule>
    <cfRule type="cellIs" dxfId="72" priority="205" operator="equal">
      <formula>"""LARGE"""</formula>
    </cfRule>
  </conditionalFormatting>
  <conditionalFormatting sqref="F573:F575">
    <cfRule type="containsText" priority="196" operator="containsText" text="UNKOWN">
      <formula>NOT(ISERROR(SEARCH("UNKOWN",F573)))</formula>
    </cfRule>
    <cfRule type="containsText" dxfId="71" priority="197" operator="containsText" text="SMALL">
      <formula>NOT(ISERROR(SEARCH("SMALL",F573)))</formula>
    </cfRule>
    <cfRule type="containsText" dxfId="70" priority="198" operator="containsText" text="MEDIUM">
      <formula>NOT(ISERROR(SEARCH("MEDIUM",F573)))</formula>
    </cfRule>
    <cfRule type="containsText" dxfId="69" priority="199" operator="containsText" text="LARGE">
      <formula>NOT(ISERROR(SEARCH("LARGE",F573)))</formula>
    </cfRule>
    <cfRule type="cellIs" dxfId="68" priority="200" operator="equal">
      <formula>"""LARGE"""</formula>
    </cfRule>
  </conditionalFormatting>
  <conditionalFormatting sqref="F567:F569 F571:F572">
    <cfRule type="containsText" priority="191" operator="containsText" text="UNKOWN">
      <formula>NOT(ISERROR(SEARCH("UNKOWN",F567)))</formula>
    </cfRule>
    <cfRule type="containsText" dxfId="67" priority="192" operator="containsText" text="SMALL">
      <formula>NOT(ISERROR(SEARCH("SMALL",F567)))</formula>
    </cfRule>
    <cfRule type="containsText" dxfId="66" priority="193" operator="containsText" text="MEDIUM">
      <formula>NOT(ISERROR(SEARCH("MEDIUM",F567)))</formula>
    </cfRule>
    <cfRule type="containsText" dxfId="65" priority="194" operator="containsText" text="LARGE">
      <formula>NOT(ISERROR(SEARCH("LARGE",F567)))</formula>
    </cfRule>
    <cfRule type="cellIs" dxfId="64" priority="195" operator="equal">
      <formula>"""LARGE"""</formula>
    </cfRule>
  </conditionalFormatting>
  <conditionalFormatting sqref="F563 F565:F566">
    <cfRule type="containsText" priority="186" operator="containsText" text="UNKOWN">
      <formula>NOT(ISERROR(SEARCH("UNKOWN",F563)))</formula>
    </cfRule>
    <cfRule type="containsText" dxfId="63" priority="187" operator="containsText" text="SMALL">
      <formula>NOT(ISERROR(SEARCH("SMALL",F563)))</formula>
    </cfRule>
    <cfRule type="containsText" dxfId="62" priority="188" operator="containsText" text="MEDIUM">
      <formula>NOT(ISERROR(SEARCH("MEDIUM",F563)))</formula>
    </cfRule>
    <cfRule type="containsText" dxfId="61" priority="189" operator="containsText" text="LARGE">
      <formula>NOT(ISERROR(SEARCH("LARGE",F563)))</formula>
    </cfRule>
    <cfRule type="cellIs" dxfId="60" priority="190" operator="equal">
      <formula>"""LARGE"""</formula>
    </cfRule>
  </conditionalFormatting>
  <conditionalFormatting sqref="F559:F562">
    <cfRule type="containsText" priority="181" operator="containsText" text="UNKOWN">
      <formula>NOT(ISERROR(SEARCH("UNKOWN",F559)))</formula>
    </cfRule>
    <cfRule type="containsText" dxfId="59" priority="182" operator="containsText" text="SMALL">
      <formula>NOT(ISERROR(SEARCH("SMALL",F559)))</formula>
    </cfRule>
    <cfRule type="containsText" dxfId="58" priority="183" operator="containsText" text="MEDIUM">
      <formula>NOT(ISERROR(SEARCH("MEDIUM",F559)))</formula>
    </cfRule>
    <cfRule type="containsText" dxfId="57" priority="184" operator="containsText" text="LARGE">
      <formula>NOT(ISERROR(SEARCH("LARGE",F559)))</formula>
    </cfRule>
    <cfRule type="cellIs" dxfId="56" priority="185" operator="equal">
      <formula>"""LARGE"""</formula>
    </cfRule>
  </conditionalFormatting>
  <conditionalFormatting sqref="F556 F558">
    <cfRule type="containsText" priority="176" operator="containsText" text="UNKOWN">
      <formula>NOT(ISERROR(SEARCH("UNKOWN",F556)))</formula>
    </cfRule>
    <cfRule type="containsText" dxfId="55" priority="177" operator="containsText" text="SMALL">
      <formula>NOT(ISERROR(SEARCH("SMALL",F556)))</formula>
    </cfRule>
    <cfRule type="containsText" dxfId="54" priority="178" operator="containsText" text="MEDIUM">
      <formula>NOT(ISERROR(SEARCH("MEDIUM",F556)))</formula>
    </cfRule>
    <cfRule type="containsText" dxfId="53" priority="179" operator="containsText" text="LARGE">
      <formula>NOT(ISERROR(SEARCH("LARGE",F556)))</formula>
    </cfRule>
    <cfRule type="cellIs" dxfId="52" priority="180" operator="equal">
      <formula>"""LARGE"""</formula>
    </cfRule>
  </conditionalFormatting>
  <conditionalFormatting sqref="F551:F552 F554">
    <cfRule type="containsText" priority="171" operator="containsText" text="UNKOWN">
      <formula>NOT(ISERROR(SEARCH("UNKOWN",F551)))</formula>
    </cfRule>
    <cfRule type="containsText" dxfId="51" priority="172" operator="containsText" text="SMALL">
      <formula>NOT(ISERROR(SEARCH("SMALL",F551)))</formula>
    </cfRule>
    <cfRule type="containsText" dxfId="50" priority="173" operator="containsText" text="MEDIUM">
      <formula>NOT(ISERROR(SEARCH("MEDIUM",F551)))</formula>
    </cfRule>
    <cfRule type="containsText" dxfId="49" priority="174" operator="containsText" text="LARGE">
      <formula>NOT(ISERROR(SEARCH("LARGE",F551)))</formula>
    </cfRule>
    <cfRule type="cellIs" dxfId="48" priority="175" operator="equal">
      <formula>"""LARGE"""</formula>
    </cfRule>
  </conditionalFormatting>
  <conditionalFormatting sqref="F547:F550">
    <cfRule type="containsText" priority="166" operator="containsText" text="UNKOWN">
      <formula>NOT(ISERROR(SEARCH("UNKOWN",F547)))</formula>
    </cfRule>
    <cfRule type="containsText" dxfId="47" priority="167" operator="containsText" text="SMALL">
      <formula>NOT(ISERROR(SEARCH("SMALL",F547)))</formula>
    </cfRule>
    <cfRule type="containsText" dxfId="46" priority="168" operator="containsText" text="MEDIUM">
      <formula>NOT(ISERROR(SEARCH("MEDIUM",F547)))</formula>
    </cfRule>
    <cfRule type="containsText" dxfId="45" priority="169" operator="containsText" text="LARGE">
      <formula>NOT(ISERROR(SEARCH("LARGE",F547)))</formula>
    </cfRule>
    <cfRule type="cellIs" dxfId="44" priority="170" operator="equal">
      <formula>"""LARGE"""</formula>
    </cfRule>
  </conditionalFormatting>
  <conditionalFormatting sqref="F620:F621 F623">
    <cfRule type="containsText" priority="161" operator="containsText" text="UNKOWN">
      <formula>NOT(ISERROR(SEARCH("UNKOWN",F620)))</formula>
    </cfRule>
    <cfRule type="containsText" dxfId="43" priority="162" operator="containsText" text="SMALL">
      <formula>NOT(ISERROR(SEARCH("SMALL",F620)))</formula>
    </cfRule>
    <cfRule type="containsText" dxfId="42" priority="163" operator="containsText" text="MEDIUM">
      <formula>NOT(ISERROR(SEARCH("MEDIUM",F620)))</formula>
    </cfRule>
    <cfRule type="containsText" dxfId="41" priority="164" operator="containsText" text="LARGE">
      <formula>NOT(ISERROR(SEARCH("LARGE",F620)))</formula>
    </cfRule>
    <cfRule type="cellIs" dxfId="40" priority="165" operator="equal">
      <formula>"""LARGE"""</formula>
    </cfRule>
  </conditionalFormatting>
  <conditionalFormatting sqref="F616:F617 F619">
    <cfRule type="containsText" priority="156" operator="containsText" text="UNKOWN">
      <formula>NOT(ISERROR(SEARCH("UNKOWN",F616)))</formula>
    </cfRule>
    <cfRule type="containsText" dxfId="39" priority="157" operator="containsText" text="SMALL">
      <formula>NOT(ISERROR(SEARCH("SMALL",F616)))</formula>
    </cfRule>
    <cfRule type="containsText" dxfId="38" priority="158" operator="containsText" text="MEDIUM">
      <formula>NOT(ISERROR(SEARCH("MEDIUM",F616)))</formula>
    </cfRule>
    <cfRule type="containsText" dxfId="37" priority="159" operator="containsText" text="LARGE">
      <formula>NOT(ISERROR(SEARCH("LARGE",F616)))</formula>
    </cfRule>
    <cfRule type="cellIs" dxfId="36" priority="160" operator="equal">
      <formula>"""LARGE"""</formula>
    </cfRule>
  </conditionalFormatting>
  <conditionalFormatting sqref="F609:F610 F612:F615">
    <cfRule type="containsText" priority="151" operator="containsText" text="UNKOWN">
      <formula>NOT(ISERROR(SEARCH("UNKOWN",F609)))</formula>
    </cfRule>
    <cfRule type="containsText" dxfId="35" priority="152" operator="containsText" text="SMALL">
      <formula>NOT(ISERROR(SEARCH("SMALL",F609)))</formula>
    </cfRule>
    <cfRule type="containsText" dxfId="34" priority="153" operator="containsText" text="MEDIUM">
      <formula>NOT(ISERROR(SEARCH("MEDIUM",F609)))</formula>
    </cfRule>
    <cfRule type="containsText" dxfId="33" priority="154" operator="containsText" text="LARGE">
      <formula>NOT(ISERROR(SEARCH("LARGE",F609)))</formula>
    </cfRule>
    <cfRule type="cellIs" dxfId="32" priority="155" operator="equal">
      <formula>"""LARGE"""</formula>
    </cfRule>
  </conditionalFormatting>
  <conditionalFormatting sqref="F606:F608">
    <cfRule type="containsText" priority="146" operator="containsText" text="UNKOWN">
      <formula>NOT(ISERROR(SEARCH("UNKOWN",F606)))</formula>
    </cfRule>
    <cfRule type="containsText" dxfId="31" priority="147" operator="containsText" text="SMALL">
      <formula>NOT(ISERROR(SEARCH("SMALL",F606)))</formula>
    </cfRule>
    <cfRule type="containsText" dxfId="30" priority="148" operator="containsText" text="MEDIUM">
      <formula>NOT(ISERROR(SEARCH("MEDIUM",F606)))</formula>
    </cfRule>
    <cfRule type="containsText" dxfId="29" priority="149" operator="containsText" text="LARGE">
      <formula>NOT(ISERROR(SEARCH("LARGE",F606)))</formula>
    </cfRule>
    <cfRule type="cellIs" dxfId="28" priority="150" operator="equal">
      <formula>"""LARGE"""</formula>
    </cfRule>
  </conditionalFormatting>
  <conditionalFormatting sqref="F672">
    <cfRule type="containsText" priority="111" operator="containsText" text="UNKOWN">
      <formula>NOT(ISERROR(SEARCH("UNKOWN",F672)))</formula>
    </cfRule>
    <cfRule type="containsText" dxfId="27" priority="112" operator="containsText" text="SMALL">
      <formula>NOT(ISERROR(SEARCH("SMALL",F672)))</formula>
    </cfRule>
    <cfRule type="containsText" dxfId="26" priority="113" operator="containsText" text="MEDIUM">
      <formula>NOT(ISERROR(SEARCH("MEDIUM",F672)))</formula>
    </cfRule>
    <cfRule type="containsText" dxfId="25" priority="114" operator="containsText" text="LARGE">
      <formula>NOT(ISERROR(SEARCH("LARGE",F672)))</formula>
    </cfRule>
    <cfRule type="cellIs" dxfId="24" priority="115" operator="equal">
      <formula>"""LARGE"""</formula>
    </cfRule>
  </conditionalFormatting>
  <conditionalFormatting sqref="F638:F640 F642:F645 F647:F649">
    <cfRule type="containsText" priority="106" operator="containsText" text="UNKOWN">
      <formula>NOT(ISERROR(SEARCH("UNKOWN",F638)))</formula>
    </cfRule>
    <cfRule type="containsText" dxfId="23" priority="107" operator="containsText" text="SMALL">
      <formula>NOT(ISERROR(SEARCH("SMALL",F638)))</formula>
    </cfRule>
    <cfRule type="containsText" dxfId="22" priority="108" operator="containsText" text="MEDIUM">
      <formula>NOT(ISERROR(SEARCH("MEDIUM",F638)))</formula>
    </cfRule>
    <cfRule type="containsText" dxfId="21" priority="109" operator="containsText" text="LARGE">
      <formula>NOT(ISERROR(SEARCH("LARGE",F638)))</formula>
    </cfRule>
    <cfRule type="cellIs" dxfId="20" priority="110" operator="equal">
      <formula>"""LARGE"""</formula>
    </cfRule>
  </conditionalFormatting>
  <conditionalFormatting sqref="F659">
    <cfRule type="containsText" priority="101" operator="containsText" text="UNKOWN">
      <formula>NOT(ISERROR(SEARCH("UNKOWN",F659)))</formula>
    </cfRule>
    <cfRule type="containsText" dxfId="19" priority="102" operator="containsText" text="SMALL">
      <formula>NOT(ISERROR(SEARCH("SMALL",F659)))</formula>
    </cfRule>
    <cfRule type="containsText" dxfId="18" priority="103" operator="containsText" text="MEDIUM">
      <formula>NOT(ISERROR(SEARCH("MEDIUM",F659)))</formula>
    </cfRule>
    <cfRule type="containsText" dxfId="17" priority="104" operator="containsText" text="LARGE">
      <formula>NOT(ISERROR(SEARCH("LARGE",F659)))</formula>
    </cfRule>
    <cfRule type="cellIs" dxfId="16" priority="105" operator="equal">
      <formula>"""LARGE"""</formula>
    </cfRule>
  </conditionalFormatting>
  <conditionalFormatting sqref="F656 F658">
    <cfRule type="containsText" priority="96" operator="containsText" text="UNKOWN">
      <formula>NOT(ISERROR(SEARCH("UNKOWN",F656)))</formula>
    </cfRule>
    <cfRule type="containsText" dxfId="15" priority="97" operator="containsText" text="SMALL">
      <formula>NOT(ISERROR(SEARCH("SMALL",F656)))</formula>
    </cfRule>
    <cfRule type="containsText" dxfId="14" priority="98" operator="containsText" text="MEDIUM">
      <formula>NOT(ISERROR(SEARCH("MEDIUM",F656)))</formula>
    </cfRule>
    <cfRule type="containsText" dxfId="13" priority="99" operator="containsText" text="LARGE">
      <formula>NOT(ISERROR(SEARCH("LARGE",F656)))</formula>
    </cfRule>
    <cfRule type="cellIs" dxfId="12" priority="100" operator="equal">
      <formula>"""LARGE"""</formula>
    </cfRule>
  </conditionalFormatting>
  <conditionalFormatting sqref="F653:F655">
    <cfRule type="containsText" priority="91" operator="containsText" text="UNKOWN">
      <formula>NOT(ISERROR(SEARCH("UNKOWN",F653)))</formula>
    </cfRule>
    <cfRule type="containsText" dxfId="11" priority="92" operator="containsText" text="SMALL">
      <formula>NOT(ISERROR(SEARCH("SMALL",F653)))</formula>
    </cfRule>
    <cfRule type="containsText" dxfId="10" priority="93" operator="containsText" text="MEDIUM">
      <formula>NOT(ISERROR(SEARCH("MEDIUM",F653)))</formula>
    </cfRule>
    <cfRule type="containsText" dxfId="9" priority="94" operator="containsText" text="LARGE">
      <formula>NOT(ISERROR(SEARCH("LARGE",F653)))</formula>
    </cfRule>
    <cfRule type="cellIs" dxfId="8" priority="95" operator="equal">
      <formula>"""LARGE"""</formula>
    </cfRule>
  </conditionalFormatting>
  <conditionalFormatting sqref="F650:F652">
    <cfRule type="containsText" priority="86" operator="containsText" text="UNKOWN">
      <formula>NOT(ISERROR(SEARCH("UNKOWN",F650)))</formula>
    </cfRule>
    <cfRule type="containsText" dxfId="7" priority="87" operator="containsText" text="SMALL">
      <formula>NOT(ISERROR(SEARCH("SMALL",F650)))</formula>
    </cfRule>
    <cfRule type="containsText" dxfId="6" priority="88" operator="containsText" text="MEDIUM">
      <formula>NOT(ISERROR(SEARCH("MEDIUM",F650)))</formula>
    </cfRule>
    <cfRule type="containsText" dxfId="5" priority="89" operator="containsText" text="LARGE">
      <formula>NOT(ISERROR(SEARCH("LARGE",F650)))</formula>
    </cfRule>
    <cfRule type="cellIs" dxfId="4" priority="90" operator="equal">
      <formula>"""LARGE"""</formula>
    </cfRule>
  </conditionalFormatting>
  <conditionalFormatting sqref="F679:F685">
    <cfRule type="containsText" priority="81" operator="containsText" text="UNKOWN">
      <formula>NOT(ISERROR(SEARCH("UNKOWN",F679)))</formula>
    </cfRule>
    <cfRule type="containsText" dxfId="3" priority="82" operator="containsText" text="SMALL">
      <formula>NOT(ISERROR(SEARCH("SMALL",F679)))</formula>
    </cfRule>
    <cfRule type="containsText" dxfId="2" priority="83" operator="containsText" text="MEDIUM">
      <formula>NOT(ISERROR(SEARCH("MEDIUM",F679)))</formula>
    </cfRule>
    <cfRule type="containsText" dxfId="1" priority="84" operator="containsText" text="LARGE">
      <formula>NOT(ISERROR(SEARCH("LARGE",F679)))</formula>
    </cfRule>
    <cfRule type="cellIs" dxfId="0" priority="85" operator="equal">
      <formula>"""LARGE"""</formula>
    </cfRule>
  </conditionalFormatting>
  <pageMargins left="0.25" right="0.25" top="0.75" bottom="0.75" header="0.3" footer="0.3"/>
  <pageSetup orientation="landscape" horizontalDpi="4294967292"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election sqref="A1:B10"/>
    </sheetView>
  </sheetViews>
  <sheetFormatPr defaultRowHeight="15" x14ac:dyDescent="0.25"/>
  <cols>
    <col min="1" max="1" width="10.42578125" bestFit="1" customWidth="1"/>
  </cols>
  <sheetData>
    <row r="1" spans="1:2" x14ac:dyDescent="0.25">
      <c r="A1" t="s">
        <v>890</v>
      </c>
      <c r="B1" t="s">
        <v>889</v>
      </c>
    </row>
    <row r="2" spans="1:2" x14ac:dyDescent="0.25">
      <c r="A2">
        <v>2008</v>
      </c>
      <c r="B2">
        <v>367850.59348500002</v>
      </c>
    </row>
    <row r="3" spans="1:2" x14ac:dyDescent="0.25">
      <c r="A3">
        <v>2009</v>
      </c>
      <c r="B3">
        <v>378530.27760000003</v>
      </c>
    </row>
    <row r="4" spans="1:2" x14ac:dyDescent="0.25">
      <c r="A4">
        <v>2010</v>
      </c>
      <c r="B4">
        <v>354601.74958000018</v>
      </c>
    </row>
    <row r="5" spans="1:2" x14ac:dyDescent="0.25">
      <c r="A5">
        <v>2011</v>
      </c>
      <c r="B5">
        <v>354348.11269999994</v>
      </c>
    </row>
    <row r="6" spans="1:2" x14ac:dyDescent="0.25">
      <c r="A6">
        <v>2012</v>
      </c>
      <c r="B6">
        <v>341053.25295100006</v>
      </c>
    </row>
    <row r="7" spans="1:2" x14ac:dyDescent="0.25">
      <c r="A7">
        <v>2013</v>
      </c>
      <c r="B7">
        <v>355284.21523999999</v>
      </c>
    </row>
    <row r="8" spans="1:2" x14ac:dyDescent="0.25">
      <c r="A8">
        <v>2014</v>
      </c>
      <c r="B8">
        <v>346854.09360199998</v>
      </c>
    </row>
    <row r="9" spans="1:2" x14ac:dyDescent="0.25">
      <c r="A9">
        <v>2015</v>
      </c>
      <c r="B9">
        <v>345805.90270000004</v>
      </c>
    </row>
    <row r="10" spans="1:2" x14ac:dyDescent="0.25">
      <c r="A10">
        <v>2016</v>
      </c>
      <c r="B10">
        <v>344811.64377000002</v>
      </c>
    </row>
    <row r="44" spans="2:2" x14ac:dyDescent="0.25">
      <c r="B44">
        <v>250000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N21" sqref="N21"/>
    </sheetView>
  </sheetViews>
  <sheetFormatPr defaultRowHeight="15" x14ac:dyDescent="0.25"/>
  <cols>
    <col min="3" max="3" width="14" style="9" bestFit="1" customWidth="1"/>
    <col min="6" max="6" width="10.42578125" customWidth="1"/>
    <col min="7" max="7" width="16.5703125" style="12" customWidth="1"/>
  </cols>
  <sheetData>
    <row r="1" spans="1:9" ht="18.75" thickBot="1" x14ac:dyDescent="0.3">
      <c r="A1" s="6">
        <v>2008</v>
      </c>
      <c r="B1" s="7">
        <v>6928</v>
      </c>
      <c r="C1" s="8">
        <v>3293000</v>
      </c>
      <c r="E1" s="6">
        <v>2008</v>
      </c>
      <c r="F1" s="7">
        <v>6928</v>
      </c>
      <c r="G1" s="11" t="s">
        <v>862</v>
      </c>
      <c r="I1" t="s">
        <v>420</v>
      </c>
    </row>
    <row r="2" spans="1:9" ht="18.75" thickBot="1" x14ac:dyDescent="0.3">
      <c r="A2" s="6">
        <v>2009</v>
      </c>
      <c r="B2" s="7">
        <v>6601</v>
      </c>
      <c r="C2" s="8">
        <v>3113420</v>
      </c>
      <c r="E2" s="6">
        <v>2009</v>
      </c>
      <c r="F2" s="7">
        <v>6601</v>
      </c>
      <c r="G2" s="11" t="s">
        <v>863</v>
      </c>
      <c r="I2">
        <v>164.77</v>
      </c>
    </row>
    <row r="3" spans="1:9" ht="18.75" thickBot="1" x14ac:dyDescent="0.3">
      <c r="A3" s="6">
        <v>2010</v>
      </c>
      <c r="B3" s="7">
        <v>6513</v>
      </c>
      <c r="C3" s="8">
        <v>2634200</v>
      </c>
      <c r="E3" s="6">
        <v>2010</v>
      </c>
      <c r="F3" s="7">
        <v>6513</v>
      </c>
      <c r="G3" s="11" t="s">
        <v>864</v>
      </c>
      <c r="I3">
        <v>14.23</v>
      </c>
    </row>
    <row r="4" spans="1:9" ht="18.75" thickBot="1" x14ac:dyDescent="0.3">
      <c r="A4" s="6">
        <v>2011</v>
      </c>
      <c r="B4" s="7">
        <v>7092</v>
      </c>
      <c r="C4" s="8">
        <v>2410620</v>
      </c>
      <c r="E4" s="6">
        <v>2011</v>
      </c>
      <c r="F4" s="7">
        <v>7092</v>
      </c>
      <c r="G4" s="11" t="s">
        <v>865</v>
      </c>
      <c r="I4">
        <v>12.8</v>
      </c>
    </row>
    <row r="5" spans="1:9" ht="18.75" thickBot="1" x14ac:dyDescent="0.3">
      <c r="A5" s="6">
        <v>2012</v>
      </c>
      <c r="B5" s="7">
        <v>5890</v>
      </c>
      <c r="C5" s="8">
        <v>2064360</v>
      </c>
      <c r="E5" s="6">
        <v>2012</v>
      </c>
      <c r="F5" s="7">
        <v>5890</v>
      </c>
      <c r="G5" s="11" t="s">
        <v>866</v>
      </c>
      <c r="I5">
        <v>13.09</v>
      </c>
    </row>
    <row r="6" spans="1:9" ht="18.75" thickBot="1" x14ac:dyDescent="0.3">
      <c r="A6" s="6">
        <v>2013</v>
      </c>
      <c r="B6" s="7">
        <v>6959</v>
      </c>
      <c r="C6" s="8">
        <v>1717940</v>
      </c>
      <c r="E6" s="6">
        <v>2013</v>
      </c>
      <c r="F6" s="7">
        <v>6959</v>
      </c>
      <c r="G6" s="11" t="s">
        <v>867</v>
      </c>
      <c r="I6">
        <v>13.39</v>
      </c>
    </row>
    <row r="7" spans="1:9" ht="18.75" thickBot="1" x14ac:dyDescent="0.3">
      <c r="A7" s="6">
        <v>2014</v>
      </c>
      <c r="B7" s="7">
        <v>7614</v>
      </c>
      <c r="C7" s="8">
        <v>1602400</v>
      </c>
      <c r="E7" s="6">
        <v>2014</v>
      </c>
      <c r="F7" s="7">
        <v>7614</v>
      </c>
      <c r="G7" s="11" t="s">
        <v>868</v>
      </c>
      <c r="I7">
        <v>12.75</v>
      </c>
    </row>
    <row r="8" spans="1:9" ht="18.75" thickBot="1" x14ac:dyDescent="0.3">
      <c r="A8" s="6">
        <v>2015</v>
      </c>
      <c r="B8" s="7">
        <v>7050</v>
      </c>
      <c r="C8" s="8">
        <v>1411360</v>
      </c>
      <c r="E8" s="6">
        <v>2015</v>
      </c>
      <c r="F8" s="7">
        <v>7050</v>
      </c>
      <c r="G8" s="11" t="s">
        <v>869</v>
      </c>
      <c r="I8">
        <v>12.11</v>
      </c>
    </row>
    <row r="9" spans="1:9" ht="18.75" thickBot="1" x14ac:dyDescent="0.3">
      <c r="A9" s="6">
        <v>2016</v>
      </c>
      <c r="B9" s="7">
        <v>5798</v>
      </c>
      <c r="C9" s="8">
        <v>1517798</v>
      </c>
      <c r="E9" s="6">
        <v>2016</v>
      </c>
      <c r="F9" s="7">
        <v>5798</v>
      </c>
      <c r="G9" s="11" t="s">
        <v>870</v>
      </c>
      <c r="I9">
        <v>11.28</v>
      </c>
    </row>
    <row r="10" spans="1:9" ht="18.75" thickBot="1" x14ac:dyDescent="0.3">
      <c r="A10" s="6">
        <v>2017</v>
      </c>
      <c r="B10" s="7">
        <v>4473</v>
      </c>
      <c r="C10" s="8">
        <v>1341931</v>
      </c>
      <c r="E10" s="6">
        <v>2017</v>
      </c>
      <c r="F10" s="7">
        <v>4473</v>
      </c>
      <c r="G10" s="11" t="s">
        <v>871</v>
      </c>
      <c r="I10">
        <v>11.59</v>
      </c>
    </row>
    <row r="11" spans="1:9" ht="15.75" thickBot="1" x14ac:dyDescent="0.3"/>
    <row r="12" spans="1:9" ht="18.75" thickBot="1" x14ac:dyDescent="0.3">
      <c r="A12" s="6">
        <v>2008</v>
      </c>
      <c r="B12" s="7">
        <v>6928</v>
      </c>
      <c r="C12" s="8">
        <v>316230</v>
      </c>
      <c r="E12" s="6">
        <v>2008</v>
      </c>
      <c r="F12" s="7">
        <v>6928</v>
      </c>
      <c r="G12" s="10" t="s">
        <v>862</v>
      </c>
    </row>
    <row r="13" spans="1:9" ht="18.75" thickBot="1" x14ac:dyDescent="0.3">
      <c r="A13" s="6">
        <v>2009</v>
      </c>
      <c r="B13" s="7">
        <v>6601</v>
      </c>
      <c r="C13" s="8">
        <v>272340</v>
      </c>
      <c r="E13" s="6">
        <v>2009</v>
      </c>
      <c r="F13" s="7">
        <v>6601</v>
      </c>
      <c r="G13" s="10" t="s">
        <v>872</v>
      </c>
      <c r="I13">
        <v>133.76</v>
      </c>
    </row>
    <row r="14" spans="1:9" ht="18.75" thickBot="1" x14ac:dyDescent="0.3">
      <c r="A14" s="6">
        <v>2010</v>
      </c>
      <c r="B14" s="7">
        <v>6513</v>
      </c>
      <c r="C14" s="8">
        <v>274050</v>
      </c>
      <c r="E14" s="6">
        <v>2010</v>
      </c>
      <c r="F14" s="7">
        <v>6513</v>
      </c>
      <c r="G14" s="10" t="s">
        <v>873</v>
      </c>
      <c r="I14">
        <v>14.2</v>
      </c>
    </row>
    <row r="15" spans="1:9" ht="18.75" thickBot="1" x14ac:dyDescent="0.3">
      <c r="A15" s="6">
        <v>2011</v>
      </c>
      <c r="B15" s="7">
        <v>7092</v>
      </c>
      <c r="C15" s="8">
        <v>226606</v>
      </c>
      <c r="E15" s="6">
        <v>2011</v>
      </c>
      <c r="F15" s="7">
        <v>7092</v>
      </c>
      <c r="G15" s="10" t="s">
        <v>874</v>
      </c>
      <c r="I15">
        <v>12.87</v>
      </c>
    </row>
    <row r="16" spans="1:9" ht="18.75" thickBot="1" x14ac:dyDescent="0.3">
      <c r="A16" s="6">
        <v>2012</v>
      </c>
      <c r="B16" s="7">
        <v>5890</v>
      </c>
      <c r="C16" s="8">
        <v>198240</v>
      </c>
      <c r="E16" s="6">
        <v>2012</v>
      </c>
      <c r="F16" s="7">
        <v>5890</v>
      </c>
      <c r="G16" s="10" t="s">
        <v>875</v>
      </c>
      <c r="I16">
        <v>13.08</v>
      </c>
    </row>
    <row r="17" spans="1:9" ht="18.75" thickBot="1" x14ac:dyDescent="0.3">
      <c r="A17" s="6">
        <v>2013</v>
      </c>
      <c r="B17" s="7">
        <v>6959</v>
      </c>
      <c r="C17" s="8">
        <v>302120</v>
      </c>
      <c r="E17" s="6">
        <v>2013</v>
      </c>
      <c r="F17" s="7">
        <v>6959</v>
      </c>
      <c r="G17" s="10" t="s">
        <v>876</v>
      </c>
      <c r="I17">
        <v>13.39</v>
      </c>
    </row>
    <row r="18" spans="1:9" ht="18.75" thickBot="1" x14ac:dyDescent="0.3">
      <c r="A18" s="6">
        <v>2014</v>
      </c>
      <c r="B18" s="7">
        <v>7614</v>
      </c>
      <c r="C18" s="8">
        <v>303400</v>
      </c>
      <c r="E18" s="6">
        <v>2014</v>
      </c>
      <c r="F18" s="7">
        <v>7614</v>
      </c>
      <c r="G18" s="10" t="s">
        <v>877</v>
      </c>
      <c r="I18">
        <v>12.75</v>
      </c>
    </row>
    <row r="19" spans="1:9" ht="18.75" thickBot="1" x14ac:dyDescent="0.3">
      <c r="A19" s="6">
        <v>2015</v>
      </c>
      <c r="B19" s="7">
        <v>7050</v>
      </c>
      <c r="C19" s="8">
        <v>252960</v>
      </c>
      <c r="E19" s="6">
        <v>2015</v>
      </c>
      <c r="F19" s="7">
        <v>7050</v>
      </c>
      <c r="G19" s="10" t="s">
        <v>878</v>
      </c>
      <c r="I19">
        <v>12.13</v>
      </c>
    </row>
    <row r="20" spans="1:9" ht="18.75" thickBot="1" x14ac:dyDescent="0.3">
      <c r="A20" s="6">
        <v>2016</v>
      </c>
      <c r="B20" s="7">
        <v>5798</v>
      </c>
      <c r="C20" s="8">
        <v>271740</v>
      </c>
      <c r="E20" s="6">
        <v>2016</v>
      </c>
      <c r="F20" s="7">
        <v>5798</v>
      </c>
      <c r="G20" s="10" t="s">
        <v>879</v>
      </c>
      <c r="I20">
        <v>11.3</v>
      </c>
    </row>
    <row r="21" spans="1:9" ht="18.75" thickBot="1" x14ac:dyDescent="0.3">
      <c r="A21" s="6">
        <v>2017</v>
      </c>
      <c r="B21" s="7">
        <v>4473</v>
      </c>
      <c r="C21" s="8">
        <v>204920</v>
      </c>
      <c r="E21" s="6">
        <v>2017</v>
      </c>
      <c r="F21" s="7">
        <v>4473</v>
      </c>
      <c r="G21" s="10" t="s">
        <v>880</v>
      </c>
      <c r="I21">
        <v>11.59</v>
      </c>
    </row>
  </sheetData>
  <pageMargins left="0.7" right="0.7" top="0.75" bottom="0.75" header="0.3" footer="0.3"/>
  <pageSetup paperSize="9" orientation="portrait" horizontalDpi="4294967292"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E89"/>
  <sheetViews>
    <sheetView topLeftCell="A24" workbookViewId="0">
      <selection activeCell="B47" sqref="B47:D87"/>
    </sheetView>
  </sheetViews>
  <sheetFormatPr defaultRowHeight="12.75" x14ac:dyDescent="0.25"/>
  <cols>
    <col min="1" max="1" width="43" style="49" customWidth="1"/>
    <col min="2" max="2" width="10.5703125" style="50" customWidth="1"/>
    <col min="3" max="3" width="14.5703125" style="50" customWidth="1"/>
    <col min="4" max="4" width="12.28515625" style="49" customWidth="1"/>
    <col min="5" max="5" width="9.140625" style="49" customWidth="1"/>
    <col min="6" max="16384" width="9.140625" style="49"/>
  </cols>
  <sheetData>
    <row r="1" spans="1:5" s="45" customFormat="1" ht="44.25" customHeight="1" x14ac:dyDescent="0.25">
      <c r="A1" s="53" t="s">
        <v>0</v>
      </c>
      <c r="B1" s="54" t="s">
        <v>894</v>
      </c>
      <c r="C1" s="54" t="s">
        <v>895</v>
      </c>
      <c r="D1" s="53" t="s">
        <v>896</v>
      </c>
    </row>
    <row r="2" spans="1:5" x14ac:dyDescent="0.25">
      <c r="A2" s="51" t="s">
        <v>107</v>
      </c>
      <c r="B2" s="55">
        <v>51676</v>
      </c>
      <c r="C2" s="55">
        <v>2326463</v>
      </c>
      <c r="D2" s="56">
        <f t="shared" ref="D2:D44" si="0">C2/B2</f>
        <v>45.02018345073148</v>
      </c>
      <c r="E2" s="48"/>
    </row>
    <row r="3" spans="1:5" ht="15" customHeight="1" x14ac:dyDescent="0.25">
      <c r="A3" s="51" t="s">
        <v>66</v>
      </c>
      <c r="B3" s="55">
        <v>147347</v>
      </c>
      <c r="C3" s="55">
        <v>6217247</v>
      </c>
      <c r="D3" s="56">
        <f t="shared" si="0"/>
        <v>42.194595071497893</v>
      </c>
      <c r="E3" s="48"/>
    </row>
    <row r="4" spans="1:5" x14ac:dyDescent="0.25">
      <c r="A4" s="51" t="s">
        <v>84</v>
      </c>
      <c r="B4" s="55">
        <v>231316</v>
      </c>
      <c r="C4" s="55">
        <v>9019458.4600000009</v>
      </c>
      <c r="D4" s="56">
        <f t="shared" si="0"/>
        <v>38.991935101765556</v>
      </c>
      <c r="E4" s="48"/>
    </row>
    <row r="5" spans="1:5" x14ac:dyDescent="0.25">
      <c r="A5" s="51" t="s">
        <v>103</v>
      </c>
      <c r="B5" s="55">
        <v>219789</v>
      </c>
      <c r="C5" s="55">
        <v>8466620</v>
      </c>
      <c r="D5" s="56">
        <f t="shared" si="0"/>
        <v>38.52158206279659</v>
      </c>
      <c r="E5" s="48"/>
    </row>
    <row r="6" spans="1:5" x14ac:dyDescent="0.25">
      <c r="A6" s="51" t="s">
        <v>47</v>
      </c>
      <c r="B6" s="55">
        <v>51162</v>
      </c>
      <c r="C6" s="55">
        <v>1855700</v>
      </c>
      <c r="D6" s="56">
        <f t="shared" si="0"/>
        <v>36.271060552753994</v>
      </c>
      <c r="E6" s="48"/>
    </row>
    <row r="7" spans="1:5" x14ac:dyDescent="0.25">
      <c r="A7" s="51" t="s">
        <v>72</v>
      </c>
      <c r="B7" s="55">
        <v>123151</v>
      </c>
      <c r="C7" s="55">
        <v>4145882</v>
      </c>
      <c r="D7" s="56">
        <f t="shared" si="0"/>
        <v>33.665029110604053</v>
      </c>
      <c r="E7" s="48"/>
    </row>
    <row r="8" spans="1:5" x14ac:dyDescent="0.25">
      <c r="A8" s="51" t="s">
        <v>112</v>
      </c>
      <c r="B8" s="55">
        <v>51308</v>
      </c>
      <c r="C8" s="55">
        <v>1686741</v>
      </c>
      <c r="D8" s="56">
        <f t="shared" si="0"/>
        <v>32.874814843689094</v>
      </c>
      <c r="E8" s="48"/>
    </row>
    <row r="9" spans="1:5" x14ac:dyDescent="0.25">
      <c r="A9" s="51" t="s">
        <v>90</v>
      </c>
      <c r="B9" s="55">
        <v>100848</v>
      </c>
      <c r="C9" s="55">
        <v>2725355</v>
      </c>
      <c r="D9" s="56">
        <f t="shared" si="0"/>
        <v>27.024383230207839</v>
      </c>
      <c r="E9" s="48"/>
    </row>
    <row r="10" spans="1:5" x14ac:dyDescent="0.25">
      <c r="A10" s="51" t="s">
        <v>86</v>
      </c>
      <c r="B10" s="55">
        <v>100518</v>
      </c>
      <c r="C10" s="55">
        <v>2584055</v>
      </c>
      <c r="D10" s="56">
        <f t="shared" si="0"/>
        <v>25.707385741857181</v>
      </c>
      <c r="E10" s="48"/>
    </row>
    <row r="11" spans="1:5" x14ac:dyDescent="0.25">
      <c r="A11" s="51" t="s">
        <v>54</v>
      </c>
      <c r="B11" s="55">
        <v>208959</v>
      </c>
      <c r="C11" s="55">
        <v>5047401</v>
      </c>
      <c r="D11" s="56">
        <f t="shared" si="0"/>
        <v>24.15498255638666</v>
      </c>
      <c r="E11" s="48"/>
    </row>
    <row r="12" spans="1:5" x14ac:dyDescent="0.25">
      <c r="A12" s="51" t="s">
        <v>108</v>
      </c>
      <c r="B12" s="55">
        <v>39067</v>
      </c>
      <c r="C12" s="55">
        <v>890400</v>
      </c>
      <c r="D12" s="56">
        <f t="shared" si="0"/>
        <v>22.791614406020425</v>
      </c>
      <c r="E12" s="48"/>
    </row>
    <row r="13" spans="1:5" x14ac:dyDescent="0.25">
      <c r="A13" s="51" t="s">
        <v>44</v>
      </c>
      <c r="B13" s="55">
        <v>68812</v>
      </c>
      <c r="C13" s="55">
        <v>1420240</v>
      </c>
      <c r="D13" s="56">
        <f t="shared" si="0"/>
        <v>20.639423356391326</v>
      </c>
      <c r="E13" s="48"/>
    </row>
    <row r="14" spans="1:5" x14ac:dyDescent="0.25">
      <c r="A14" s="51" t="s">
        <v>125</v>
      </c>
      <c r="B14" s="55">
        <v>107724</v>
      </c>
      <c r="C14" s="55">
        <v>2036728.82</v>
      </c>
      <c r="D14" s="56">
        <f t="shared" si="0"/>
        <v>18.906917864171401</v>
      </c>
      <c r="E14" s="48"/>
    </row>
    <row r="15" spans="1:5" x14ac:dyDescent="0.25">
      <c r="A15" s="51" t="s">
        <v>49</v>
      </c>
      <c r="B15" s="55">
        <v>259413</v>
      </c>
      <c r="C15" s="55">
        <v>4752435</v>
      </c>
      <c r="D15" s="56">
        <f t="shared" si="0"/>
        <v>18.319956979796697</v>
      </c>
      <c r="E15" s="48"/>
    </row>
    <row r="16" spans="1:5" x14ac:dyDescent="0.25">
      <c r="A16" s="51" t="s">
        <v>98</v>
      </c>
      <c r="B16" s="55">
        <v>115517</v>
      </c>
      <c r="C16" s="55">
        <v>2094929.59</v>
      </c>
      <c r="D16" s="56">
        <f t="shared" si="0"/>
        <v>18.135249270670119</v>
      </c>
      <c r="E16" s="48"/>
    </row>
    <row r="17" spans="1:5" x14ac:dyDescent="0.25">
      <c r="A17" s="51" t="s">
        <v>40</v>
      </c>
      <c r="B17" s="55">
        <v>139557</v>
      </c>
      <c r="C17" s="55">
        <v>2448379.2000000002</v>
      </c>
      <c r="D17" s="56">
        <f t="shared" si="0"/>
        <v>17.543936886003571</v>
      </c>
      <c r="E17" s="48"/>
    </row>
    <row r="18" spans="1:5" x14ac:dyDescent="0.25">
      <c r="A18" s="51" t="s">
        <v>62</v>
      </c>
      <c r="B18" s="55">
        <v>194280</v>
      </c>
      <c r="C18" s="55">
        <v>3362598</v>
      </c>
      <c r="D18" s="56">
        <f t="shared" si="0"/>
        <v>17.307998764669549</v>
      </c>
      <c r="E18" s="48"/>
    </row>
    <row r="19" spans="1:5" x14ac:dyDescent="0.25">
      <c r="A19" s="51" t="s">
        <v>53</v>
      </c>
      <c r="B19" s="55">
        <v>233703</v>
      </c>
      <c r="C19" s="55">
        <v>3922304.7</v>
      </c>
      <c r="D19" s="56">
        <f t="shared" si="0"/>
        <v>16.783287762673137</v>
      </c>
      <c r="E19" s="48"/>
    </row>
    <row r="20" spans="1:5" x14ac:dyDescent="0.25">
      <c r="A20" s="51" t="s">
        <v>51</v>
      </c>
      <c r="B20" s="55">
        <v>175513</v>
      </c>
      <c r="C20" s="55">
        <v>2816063</v>
      </c>
      <c r="D20" s="56">
        <f t="shared" si="0"/>
        <v>16.044754519608233</v>
      </c>
      <c r="E20" s="48"/>
    </row>
    <row r="21" spans="1:5" x14ac:dyDescent="0.25">
      <c r="A21" s="51" t="s">
        <v>95</v>
      </c>
      <c r="B21" s="55">
        <v>65416</v>
      </c>
      <c r="C21" s="55">
        <v>967512</v>
      </c>
      <c r="D21" s="56">
        <f t="shared" si="0"/>
        <v>14.79014308426073</v>
      </c>
      <c r="E21" s="48"/>
    </row>
    <row r="22" spans="1:5" x14ac:dyDescent="0.25">
      <c r="A22" s="51" t="s">
        <v>124</v>
      </c>
      <c r="B22" s="55">
        <v>117715</v>
      </c>
      <c r="C22" s="55">
        <v>1523440</v>
      </c>
      <c r="D22" s="56">
        <f t="shared" si="0"/>
        <v>12.941766130059891</v>
      </c>
      <c r="E22" s="48"/>
    </row>
    <row r="23" spans="1:5" x14ac:dyDescent="0.25">
      <c r="A23" s="51" t="s">
        <v>101</v>
      </c>
      <c r="B23" s="55">
        <v>305130</v>
      </c>
      <c r="C23" s="55">
        <v>3896481</v>
      </c>
      <c r="D23" s="56">
        <f t="shared" si="0"/>
        <v>12.769904630813096</v>
      </c>
      <c r="E23" s="48"/>
    </row>
    <row r="24" spans="1:5" x14ac:dyDescent="0.25">
      <c r="A24" s="51" t="s">
        <v>82</v>
      </c>
      <c r="B24" s="55">
        <v>151860</v>
      </c>
      <c r="C24" s="55">
        <v>1877456</v>
      </c>
      <c r="D24" s="56">
        <f t="shared" si="0"/>
        <v>12.363071249835375</v>
      </c>
      <c r="E24" s="48"/>
    </row>
    <row r="25" spans="1:5" x14ac:dyDescent="0.25">
      <c r="A25" s="51" t="s">
        <v>123</v>
      </c>
      <c r="B25" s="55">
        <v>94059</v>
      </c>
      <c r="C25" s="55">
        <v>1129616</v>
      </c>
      <c r="D25" s="56">
        <f t="shared" si="0"/>
        <v>12.00965351534675</v>
      </c>
      <c r="E25" s="48"/>
    </row>
    <row r="26" spans="1:5" x14ac:dyDescent="0.25">
      <c r="A26" s="51" t="s">
        <v>110</v>
      </c>
      <c r="B26" s="55">
        <v>104575</v>
      </c>
      <c r="C26" s="55">
        <v>1183985</v>
      </c>
      <c r="D26" s="56">
        <f t="shared" si="0"/>
        <v>11.32187425292852</v>
      </c>
      <c r="E26" s="48"/>
    </row>
    <row r="27" spans="1:5" x14ac:dyDescent="0.25">
      <c r="A27" s="51" t="s">
        <v>16</v>
      </c>
      <c r="B27" s="55">
        <v>162883</v>
      </c>
      <c r="C27" s="55">
        <v>1773612.82</v>
      </c>
      <c r="D27" s="56">
        <f t="shared" si="0"/>
        <v>10.888876187201857</v>
      </c>
      <c r="E27" s="48"/>
    </row>
    <row r="28" spans="1:5" x14ac:dyDescent="0.25">
      <c r="A28" s="51" t="s">
        <v>887</v>
      </c>
      <c r="B28" s="55">
        <v>42080</v>
      </c>
      <c r="C28" s="55">
        <v>456936</v>
      </c>
      <c r="D28" s="56">
        <f t="shared" si="0"/>
        <v>10.858745247148288</v>
      </c>
      <c r="E28" s="48"/>
    </row>
    <row r="29" spans="1:5" x14ac:dyDescent="0.25">
      <c r="A29" s="51" t="s">
        <v>128</v>
      </c>
      <c r="B29" s="55">
        <v>27395</v>
      </c>
      <c r="C29" s="55">
        <v>293144</v>
      </c>
      <c r="D29" s="56">
        <f t="shared" si="0"/>
        <v>10.700638802701222</v>
      </c>
      <c r="E29" s="48"/>
    </row>
    <row r="30" spans="1:5" x14ac:dyDescent="0.25">
      <c r="A30" s="51" t="s">
        <v>509</v>
      </c>
      <c r="B30" s="55">
        <v>238390</v>
      </c>
      <c r="C30" s="55">
        <v>2491585.5499999998</v>
      </c>
      <c r="D30" s="56">
        <f t="shared" si="0"/>
        <v>10.451720080540291</v>
      </c>
      <c r="E30" s="48"/>
    </row>
    <row r="31" spans="1:5" x14ac:dyDescent="0.25">
      <c r="A31" s="51" t="s">
        <v>120</v>
      </c>
      <c r="B31" s="55">
        <v>105343</v>
      </c>
      <c r="C31" s="55">
        <v>914665</v>
      </c>
      <c r="D31" s="56">
        <f t="shared" si="0"/>
        <v>8.6827316480449586</v>
      </c>
      <c r="E31" s="48"/>
    </row>
    <row r="32" spans="1:5" x14ac:dyDescent="0.25">
      <c r="A32" s="51" t="s">
        <v>324</v>
      </c>
      <c r="B32" s="55">
        <v>106019</v>
      </c>
      <c r="C32" s="55">
        <v>903173</v>
      </c>
      <c r="D32" s="56">
        <f t="shared" si="0"/>
        <v>8.518973014271026</v>
      </c>
      <c r="E32" s="48"/>
    </row>
    <row r="33" spans="1:5" x14ac:dyDescent="0.25">
      <c r="A33" s="51" t="s">
        <v>36</v>
      </c>
      <c r="B33" s="55">
        <v>189730</v>
      </c>
      <c r="C33" s="55">
        <v>1545153</v>
      </c>
      <c r="D33" s="56">
        <f t="shared" si="0"/>
        <v>8.1439572023401681</v>
      </c>
      <c r="E33" s="48"/>
    </row>
    <row r="34" spans="1:5" x14ac:dyDescent="0.25">
      <c r="A34" s="51" t="s">
        <v>88</v>
      </c>
      <c r="B34" s="55">
        <v>157023</v>
      </c>
      <c r="C34" s="55">
        <v>1215268.3</v>
      </c>
      <c r="D34" s="56">
        <f t="shared" si="0"/>
        <v>7.7394286187373824</v>
      </c>
      <c r="E34" s="48"/>
    </row>
    <row r="35" spans="1:5" x14ac:dyDescent="0.25">
      <c r="A35" s="51" t="s">
        <v>116</v>
      </c>
      <c r="B35" s="55">
        <v>186114</v>
      </c>
      <c r="C35" s="55">
        <v>1409036</v>
      </c>
      <c r="D35" s="56">
        <f t="shared" si="0"/>
        <v>7.5708221842526626</v>
      </c>
      <c r="E35" s="48"/>
    </row>
    <row r="36" spans="1:5" x14ac:dyDescent="0.25">
      <c r="A36" s="51" t="s">
        <v>187</v>
      </c>
      <c r="B36" s="55">
        <v>162251</v>
      </c>
      <c r="C36" s="55">
        <v>1195195.96</v>
      </c>
      <c r="D36" s="56">
        <f t="shared" si="0"/>
        <v>7.3663395603108759</v>
      </c>
      <c r="E36" s="48"/>
    </row>
    <row r="37" spans="1:5" ht="14.25" customHeight="1" x14ac:dyDescent="0.25">
      <c r="A37" s="51" t="s">
        <v>23</v>
      </c>
      <c r="B37" s="55">
        <v>442235</v>
      </c>
      <c r="C37" s="55">
        <v>3032277</v>
      </c>
      <c r="D37" s="56">
        <f t="shared" si="0"/>
        <v>6.8567096679367303</v>
      </c>
      <c r="E37" s="48"/>
    </row>
    <row r="38" spans="1:5" x14ac:dyDescent="0.25">
      <c r="A38" s="51" t="s">
        <v>78</v>
      </c>
      <c r="B38" s="55">
        <v>182536</v>
      </c>
      <c r="C38" s="55">
        <v>1229492</v>
      </c>
      <c r="D38" s="56">
        <f t="shared" si="0"/>
        <v>6.7356137967305081</v>
      </c>
      <c r="E38" s="48"/>
    </row>
    <row r="39" spans="1:5" x14ac:dyDescent="0.25">
      <c r="A39" s="51" t="s">
        <v>333</v>
      </c>
      <c r="B39" s="55">
        <v>124246</v>
      </c>
      <c r="C39" s="55">
        <v>667648</v>
      </c>
      <c r="D39" s="56">
        <f t="shared" si="0"/>
        <v>5.3735975403634724</v>
      </c>
      <c r="E39" s="48"/>
    </row>
    <row r="40" spans="1:5" x14ac:dyDescent="0.25">
      <c r="A40" s="51" t="s">
        <v>80</v>
      </c>
      <c r="B40" s="55">
        <v>62440</v>
      </c>
      <c r="C40" s="55">
        <v>335304</v>
      </c>
      <c r="D40" s="56">
        <f t="shared" si="0"/>
        <v>5.3700192184497118</v>
      </c>
      <c r="E40" s="48"/>
    </row>
    <row r="41" spans="1:5" x14ac:dyDescent="0.25">
      <c r="A41" s="51" t="s">
        <v>33</v>
      </c>
      <c r="B41" s="55">
        <v>258510</v>
      </c>
      <c r="C41" s="55">
        <v>1203493</v>
      </c>
      <c r="D41" s="56">
        <f t="shared" si="0"/>
        <v>4.6554988201616956</v>
      </c>
      <c r="E41" s="48"/>
    </row>
    <row r="42" spans="1:5" x14ac:dyDescent="0.25">
      <c r="A42" s="51" t="s">
        <v>68</v>
      </c>
      <c r="B42" s="55">
        <v>253669</v>
      </c>
      <c r="C42" s="55">
        <v>836951.04000000004</v>
      </c>
      <c r="D42" s="56">
        <f t="shared" si="0"/>
        <v>3.2993824235519518</v>
      </c>
      <c r="E42" s="48"/>
    </row>
    <row r="43" spans="1:5" x14ac:dyDescent="0.25">
      <c r="A43" s="51" t="s">
        <v>29</v>
      </c>
      <c r="B43" s="55">
        <v>521441</v>
      </c>
      <c r="C43" s="55">
        <v>1486760.37</v>
      </c>
      <c r="D43" s="56">
        <f t="shared" si="0"/>
        <v>2.8512532961543111</v>
      </c>
      <c r="E43" s="48"/>
    </row>
    <row r="44" spans="1:5" ht="15.75" customHeight="1" x14ac:dyDescent="0.25">
      <c r="A44" s="51" t="s">
        <v>58</v>
      </c>
      <c r="B44" s="55">
        <v>194896</v>
      </c>
      <c r="C44" s="55">
        <v>-283688136.51999998</v>
      </c>
      <c r="D44" s="56">
        <f t="shared" si="0"/>
        <v>-1455.5872697233394</v>
      </c>
      <c r="E44" s="48"/>
    </row>
    <row r="46" spans="1:5" s="45" customFormat="1" ht="38.25" x14ac:dyDescent="0.25">
      <c r="A46" s="45" t="s">
        <v>0</v>
      </c>
      <c r="B46" s="82" t="s">
        <v>894</v>
      </c>
      <c r="C46" s="82" t="s">
        <v>895</v>
      </c>
      <c r="D46" s="45" t="s">
        <v>896</v>
      </c>
    </row>
    <row r="47" spans="1:5" x14ac:dyDescent="0.25">
      <c r="A47" s="49" t="s">
        <v>58</v>
      </c>
      <c r="B47" s="50">
        <v>194896</v>
      </c>
      <c r="C47" s="50">
        <v>-283688136.51999998</v>
      </c>
      <c r="D47" s="48">
        <v>-1455.5872697233394</v>
      </c>
    </row>
    <row r="48" spans="1:5" x14ac:dyDescent="0.25">
      <c r="A48" s="49" t="s">
        <v>23</v>
      </c>
      <c r="B48" s="50">
        <v>442235</v>
      </c>
      <c r="C48" s="50">
        <v>3032277</v>
      </c>
      <c r="D48" s="48">
        <v>6.8567096679367303</v>
      </c>
    </row>
    <row r="49" spans="1:4" hidden="1" x14ac:dyDescent="0.25">
      <c r="A49" s="49" t="s">
        <v>324</v>
      </c>
      <c r="B49" s="50">
        <v>106019</v>
      </c>
      <c r="C49" s="50">
        <v>903173</v>
      </c>
      <c r="D49" s="49">
        <v>8.518973014271026</v>
      </c>
    </row>
    <row r="50" spans="1:4" hidden="1" x14ac:dyDescent="0.25">
      <c r="A50" s="49" t="s">
        <v>88</v>
      </c>
      <c r="B50" s="50">
        <v>157023</v>
      </c>
      <c r="C50" s="50">
        <v>1215268.3</v>
      </c>
      <c r="D50" s="49">
        <v>7.7394286187373824</v>
      </c>
    </row>
    <row r="51" spans="1:4" hidden="1" x14ac:dyDescent="0.25">
      <c r="A51" s="49" t="s">
        <v>33</v>
      </c>
      <c r="B51" s="50">
        <v>258510</v>
      </c>
      <c r="C51" s="50">
        <v>1203493</v>
      </c>
      <c r="D51" s="49">
        <v>4.6554988201616956</v>
      </c>
    </row>
    <row r="52" spans="1:4" hidden="1" x14ac:dyDescent="0.25">
      <c r="A52" s="49" t="s">
        <v>44</v>
      </c>
      <c r="B52" s="50">
        <v>68812</v>
      </c>
      <c r="C52" s="50">
        <v>1420240</v>
      </c>
      <c r="D52" s="49">
        <v>20.639423356391326</v>
      </c>
    </row>
    <row r="53" spans="1:4" x14ac:dyDescent="0.25">
      <c r="A53" s="49" t="s">
        <v>116</v>
      </c>
      <c r="B53" s="50">
        <v>186114</v>
      </c>
      <c r="C53" s="50">
        <v>1409036</v>
      </c>
      <c r="D53" s="48">
        <v>7.5708221842526626</v>
      </c>
    </row>
    <row r="54" spans="1:4" x14ac:dyDescent="0.25">
      <c r="A54" s="49" t="s">
        <v>187</v>
      </c>
      <c r="B54" s="50">
        <v>162251</v>
      </c>
      <c r="C54" s="50">
        <v>1195195.96</v>
      </c>
      <c r="D54" s="48">
        <v>7.3663395603108759</v>
      </c>
    </row>
    <row r="55" spans="1:4" hidden="1" x14ac:dyDescent="0.25">
      <c r="A55" s="49" t="s">
        <v>110</v>
      </c>
      <c r="B55" s="50">
        <v>104575</v>
      </c>
      <c r="C55" s="50">
        <v>1183985</v>
      </c>
      <c r="D55" s="49">
        <v>11.32187425292852</v>
      </c>
    </row>
    <row r="56" spans="1:4" hidden="1" x14ac:dyDescent="0.25">
      <c r="A56" s="49" t="s">
        <v>84</v>
      </c>
      <c r="B56" s="50">
        <v>231316</v>
      </c>
      <c r="C56" s="50">
        <v>9019458.4600000009</v>
      </c>
      <c r="D56" s="49">
        <v>38.991935101765556</v>
      </c>
    </row>
    <row r="57" spans="1:4" x14ac:dyDescent="0.25">
      <c r="A57" s="49" t="s">
        <v>62</v>
      </c>
      <c r="B57" s="50">
        <v>194280</v>
      </c>
      <c r="C57" s="50">
        <v>3362598</v>
      </c>
      <c r="D57" s="48">
        <v>17.307998764669549</v>
      </c>
    </row>
    <row r="58" spans="1:4" hidden="1" x14ac:dyDescent="0.25">
      <c r="A58" s="49" t="s">
        <v>123</v>
      </c>
      <c r="B58" s="50">
        <v>94059</v>
      </c>
      <c r="C58" s="50">
        <v>1129616</v>
      </c>
      <c r="D58" s="49">
        <v>12.00965351534675</v>
      </c>
    </row>
    <row r="59" spans="1:4" x14ac:dyDescent="0.25">
      <c r="A59" s="49" t="s">
        <v>509</v>
      </c>
      <c r="B59" s="50">
        <v>238390</v>
      </c>
      <c r="C59" s="50">
        <v>2491585.5499999998</v>
      </c>
      <c r="D59" s="48">
        <v>10.451720080540291</v>
      </c>
    </row>
    <row r="60" spans="1:4" hidden="1" x14ac:dyDescent="0.25">
      <c r="A60" s="49" t="s">
        <v>125</v>
      </c>
      <c r="B60" s="50">
        <v>107724</v>
      </c>
      <c r="C60" s="50">
        <v>2036728.82</v>
      </c>
      <c r="D60" s="49">
        <v>18.906917864171401</v>
      </c>
    </row>
    <row r="61" spans="1:4" ht="25.5" hidden="1" x14ac:dyDescent="0.25">
      <c r="A61" s="49" t="s">
        <v>333</v>
      </c>
      <c r="B61" s="50">
        <v>124246</v>
      </c>
      <c r="C61" s="50">
        <v>667648</v>
      </c>
      <c r="D61" s="49">
        <v>5.3735975403634724</v>
      </c>
    </row>
    <row r="62" spans="1:4" hidden="1" x14ac:dyDescent="0.25">
      <c r="A62" s="49" t="s">
        <v>68</v>
      </c>
      <c r="B62" s="50">
        <v>253669</v>
      </c>
      <c r="C62" s="50">
        <v>836951.04000000004</v>
      </c>
      <c r="D62" s="49">
        <v>3.2993824235519518</v>
      </c>
    </row>
    <row r="63" spans="1:4" hidden="1" x14ac:dyDescent="0.25">
      <c r="A63" s="49" t="s">
        <v>124</v>
      </c>
      <c r="B63" s="50">
        <v>117715</v>
      </c>
      <c r="C63" s="50">
        <v>1523440</v>
      </c>
      <c r="D63" s="49">
        <v>12.941766130059891</v>
      </c>
    </row>
    <row r="64" spans="1:4" x14ac:dyDescent="0.25">
      <c r="A64" s="49" t="s">
        <v>128</v>
      </c>
      <c r="B64" s="50">
        <v>27395</v>
      </c>
      <c r="C64" s="50">
        <v>293144</v>
      </c>
      <c r="D64" s="48">
        <v>10.700638802701222</v>
      </c>
    </row>
    <row r="65" spans="1:4" hidden="1" x14ac:dyDescent="0.25">
      <c r="A65" s="49" t="s">
        <v>47</v>
      </c>
      <c r="B65" s="50">
        <v>51162</v>
      </c>
      <c r="C65" s="50">
        <v>1855700</v>
      </c>
      <c r="D65" s="49">
        <v>36.271060552753994</v>
      </c>
    </row>
    <row r="66" spans="1:4" hidden="1" x14ac:dyDescent="0.25">
      <c r="A66" s="49" t="s">
        <v>78</v>
      </c>
      <c r="B66" s="50">
        <v>182536</v>
      </c>
      <c r="C66" s="50">
        <v>1229492</v>
      </c>
      <c r="D66" s="49">
        <v>6.7356137967305081</v>
      </c>
    </row>
    <row r="67" spans="1:4" hidden="1" x14ac:dyDescent="0.25">
      <c r="A67" s="49" t="s">
        <v>107</v>
      </c>
      <c r="B67" s="50">
        <v>51676</v>
      </c>
      <c r="C67" s="50">
        <v>2326463</v>
      </c>
      <c r="D67" s="49">
        <v>45.02018345073148</v>
      </c>
    </row>
    <row r="68" spans="1:4" x14ac:dyDescent="0.25">
      <c r="A68" s="49" t="s">
        <v>40</v>
      </c>
      <c r="B68" s="50">
        <v>139557</v>
      </c>
      <c r="C68" s="50">
        <v>2448379.2000000002</v>
      </c>
      <c r="D68" s="48">
        <v>17.543936886003571</v>
      </c>
    </row>
    <row r="69" spans="1:4" hidden="1" x14ac:dyDescent="0.25">
      <c r="A69" s="49" t="s">
        <v>101</v>
      </c>
      <c r="B69" s="50">
        <v>305130</v>
      </c>
      <c r="C69" s="50">
        <v>3896481</v>
      </c>
      <c r="D69" s="49">
        <v>12.769904630813096</v>
      </c>
    </row>
    <row r="70" spans="1:4" x14ac:dyDescent="0.25">
      <c r="A70" s="49" t="s">
        <v>103</v>
      </c>
      <c r="B70" s="50">
        <v>219789</v>
      </c>
      <c r="C70" s="50">
        <v>8466620</v>
      </c>
      <c r="D70" s="48">
        <v>38.52158206279659</v>
      </c>
    </row>
    <row r="71" spans="1:4" hidden="1" x14ac:dyDescent="0.25">
      <c r="A71" s="49" t="s">
        <v>80</v>
      </c>
      <c r="B71" s="50">
        <v>62440</v>
      </c>
      <c r="C71" s="50">
        <v>335304</v>
      </c>
      <c r="D71" s="49">
        <v>5.3700192184497118</v>
      </c>
    </row>
    <row r="72" spans="1:4" x14ac:dyDescent="0.25">
      <c r="A72" s="49" t="s">
        <v>36</v>
      </c>
      <c r="B72" s="50">
        <v>189730</v>
      </c>
      <c r="C72" s="50">
        <v>1545153</v>
      </c>
      <c r="D72" s="48">
        <v>8.1439572023401681</v>
      </c>
    </row>
    <row r="73" spans="1:4" hidden="1" x14ac:dyDescent="0.25">
      <c r="A73" s="49" t="s">
        <v>51</v>
      </c>
      <c r="B73" s="50">
        <v>175513</v>
      </c>
      <c r="C73" s="50">
        <v>2816063</v>
      </c>
      <c r="D73" s="49">
        <v>16.044754519608233</v>
      </c>
    </row>
    <row r="74" spans="1:4" hidden="1" x14ac:dyDescent="0.25">
      <c r="A74" s="49" t="s">
        <v>86</v>
      </c>
      <c r="B74" s="50">
        <v>100518</v>
      </c>
      <c r="C74" s="50">
        <v>2584055</v>
      </c>
      <c r="D74" s="49">
        <v>25.707385741857181</v>
      </c>
    </row>
    <row r="75" spans="1:4" hidden="1" x14ac:dyDescent="0.25">
      <c r="A75" s="49" t="s">
        <v>82</v>
      </c>
      <c r="B75" s="50">
        <v>151860</v>
      </c>
      <c r="C75" s="50">
        <v>1877456</v>
      </c>
      <c r="D75" s="49">
        <v>12.363071249835375</v>
      </c>
    </row>
    <row r="76" spans="1:4" hidden="1" x14ac:dyDescent="0.25">
      <c r="A76" s="49" t="s">
        <v>66</v>
      </c>
      <c r="B76" s="50">
        <v>147347</v>
      </c>
      <c r="C76" s="50">
        <v>6217247</v>
      </c>
      <c r="D76" s="49">
        <v>42.194595071497893</v>
      </c>
    </row>
    <row r="77" spans="1:4" hidden="1" x14ac:dyDescent="0.25">
      <c r="A77" s="49" t="s">
        <v>120</v>
      </c>
      <c r="B77" s="50">
        <v>105343</v>
      </c>
      <c r="C77" s="50">
        <v>914665</v>
      </c>
      <c r="D77" s="49">
        <v>8.6827316480449586</v>
      </c>
    </row>
    <row r="78" spans="1:4" hidden="1" x14ac:dyDescent="0.25">
      <c r="A78" s="49" t="s">
        <v>95</v>
      </c>
      <c r="B78" s="50">
        <v>65416</v>
      </c>
      <c r="C78" s="50">
        <v>967512</v>
      </c>
      <c r="D78" s="49">
        <v>14.79014308426073</v>
      </c>
    </row>
    <row r="79" spans="1:4" hidden="1" x14ac:dyDescent="0.25">
      <c r="A79" s="49" t="s">
        <v>54</v>
      </c>
      <c r="B79" s="50">
        <v>208959</v>
      </c>
      <c r="C79" s="50">
        <v>5047401</v>
      </c>
      <c r="D79" s="49">
        <v>24.15498255638666</v>
      </c>
    </row>
    <row r="80" spans="1:4" x14ac:dyDescent="0.25">
      <c r="A80" s="49" t="s">
        <v>29</v>
      </c>
      <c r="B80" s="50">
        <v>521441</v>
      </c>
      <c r="C80" s="50">
        <v>1486760.37</v>
      </c>
      <c r="D80" s="48">
        <v>2.8512532961543111</v>
      </c>
    </row>
    <row r="81" spans="1:4" x14ac:dyDescent="0.25">
      <c r="A81" s="49" t="s">
        <v>112</v>
      </c>
      <c r="B81" s="50">
        <v>51308</v>
      </c>
      <c r="C81" s="50">
        <v>1686741</v>
      </c>
      <c r="D81" s="48">
        <v>32.874814843689094</v>
      </c>
    </row>
    <row r="82" spans="1:4" x14ac:dyDescent="0.25">
      <c r="A82" s="49" t="s">
        <v>16</v>
      </c>
      <c r="B82" s="50">
        <v>162883</v>
      </c>
      <c r="C82" s="50">
        <v>1773612.82</v>
      </c>
      <c r="D82" s="48">
        <v>10.888876187201857</v>
      </c>
    </row>
    <row r="83" spans="1:4" x14ac:dyDescent="0.25">
      <c r="A83" s="49" t="s">
        <v>90</v>
      </c>
      <c r="B83" s="50">
        <v>100848</v>
      </c>
      <c r="C83" s="50">
        <v>2725355</v>
      </c>
      <c r="D83" s="48">
        <v>27.024383230207839</v>
      </c>
    </row>
    <row r="84" spans="1:4" x14ac:dyDescent="0.25">
      <c r="A84" s="49" t="s">
        <v>887</v>
      </c>
      <c r="B84" s="50">
        <v>42080</v>
      </c>
      <c r="C84" s="50">
        <v>456936</v>
      </c>
      <c r="D84" s="48">
        <v>10.858745247148288</v>
      </c>
    </row>
    <row r="85" spans="1:4" x14ac:dyDescent="0.25">
      <c r="A85" s="49" t="s">
        <v>108</v>
      </c>
      <c r="B85" s="50">
        <v>39067</v>
      </c>
      <c r="C85" s="50">
        <v>890400</v>
      </c>
      <c r="D85" s="48">
        <v>22.791614406020425</v>
      </c>
    </row>
    <row r="86" spans="1:4" hidden="1" x14ac:dyDescent="0.25">
      <c r="A86" s="49" t="s">
        <v>72</v>
      </c>
      <c r="B86" s="50">
        <v>123151</v>
      </c>
      <c r="C86" s="50">
        <v>4145882</v>
      </c>
      <c r="D86" s="49">
        <v>33.665029110604053</v>
      </c>
    </row>
    <row r="87" spans="1:4" x14ac:dyDescent="0.25">
      <c r="A87" s="49" t="s">
        <v>98</v>
      </c>
      <c r="B87" s="50">
        <v>115517</v>
      </c>
      <c r="C87" s="50">
        <v>2094929.59</v>
      </c>
      <c r="D87" s="48">
        <v>18.135249270670119</v>
      </c>
    </row>
    <row r="88" spans="1:4" hidden="1" x14ac:dyDescent="0.25">
      <c r="A88" s="49" t="s">
        <v>49</v>
      </c>
      <c r="B88" s="50">
        <v>259413</v>
      </c>
      <c r="C88" s="50">
        <v>4752435</v>
      </c>
      <c r="D88" s="49">
        <v>18.319956979796697</v>
      </c>
    </row>
    <row r="89" spans="1:4" hidden="1" x14ac:dyDescent="0.25">
      <c r="A89" s="49" t="s">
        <v>53</v>
      </c>
      <c r="B89" s="50">
        <v>233703</v>
      </c>
      <c r="C89" s="50">
        <v>3922304.7</v>
      </c>
      <c r="D89" s="49">
        <v>16.783287762673137</v>
      </c>
    </row>
  </sheetData>
  <autoFilter ref="A46:E89">
    <filterColumn colId="0">
      <filters>
        <filter val="Abbott Power Plant"/>
        <filter val="Activities and Recreation Center"/>
        <filter val="Bousfield Hall"/>
        <filter val="Business Instructional Facility"/>
        <filter val="Digital Computer Laboratory"/>
        <filter val="Electrical and Computer Engineering"/>
        <filter val="Garage and Car Pool"/>
        <filter val="Ikenberry Dining Hall"/>
        <filter val="Institute for Genomic Biology"/>
        <filter val="Law Building"/>
        <filter val="North Campus Parking Deck"/>
        <filter val="Oak Street Library"/>
        <filter val="Physical Plant Services Building"/>
        <filter val="Plant Sciences Laboratory"/>
        <filter val="Rehabilitation Education Center (DRES)"/>
        <filter val="Richard T. Ubben Basketball Complex"/>
        <filter val="Timothy J. Nugent Hall"/>
      </filters>
    </filterColumn>
    <sortState ref="A47:E89">
      <sortCondition ref="A46"/>
    </sortState>
  </autoFilter>
  <pageMargins left="0.7" right="0.7" top="0.75" bottom="0.75" header="0.3" footer="0.3"/>
  <pageSetup orientation="portrait" horizontalDpi="4294967292"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91"/>
  <sheetViews>
    <sheetView topLeftCell="A19" workbookViewId="0">
      <selection activeCell="C48" sqref="C48:C89"/>
    </sheetView>
  </sheetViews>
  <sheetFormatPr defaultRowHeight="12" x14ac:dyDescent="0.25"/>
  <cols>
    <col min="1" max="1" width="42.5703125" style="63" bestFit="1" customWidth="1"/>
    <col min="2" max="2" width="12.5703125" style="63" customWidth="1"/>
    <col min="3" max="3" width="13.140625" style="63" customWidth="1"/>
    <col min="4" max="4" width="16.28515625" style="63" customWidth="1"/>
    <col min="5" max="5" width="18.7109375" style="63" customWidth="1"/>
    <col min="6" max="16384" width="9.140625" style="63"/>
  </cols>
  <sheetData>
    <row r="1" spans="1:8" s="46" customFormat="1" ht="27.75" customHeight="1" x14ac:dyDescent="0.25">
      <c r="A1" s="58" t="s">
        <v>0</v>
      </c>
      <c r="B1" s="58" t="s">
        <v>894</v>
      </c>
      <c r="C1" s="58" t="s">
        <v>943</v>
      </c>
      <c r="D1" s="58" t="s">
        <v>944</v>
      </c>
      <c r="E1" s="46" t="s">
        <v>942</v>
      </c>
    </row>
    <row r="2" spans="1:8" x14ac:dyDescent="0.25">
      <c r="A2" s="59" t="s">
        <v>16</v>
      </c>
      <c r="B2" s="60">
        <v>162883</v>
      </c>
      <c r="C2" s="60">
        <v>129600</v>
      </c>
      <c r="D2" s="61">
        <f t="shared" ref="D2:D44" si="0">E2/1000</f>
        <v>791.52169081342856</v>
      </c>
      <c r="E2" s="62">
        <v>791521.69081342861</v>
      </c>
      <c r="H2" s="63">
        <v>12000</v>
      </c>
    </row>
    <row r="3" spans="1:8" x14ac:dyDescent="0.25">
      <c r="A3" s="59" t="s">
        <v>23</v>
      </c>
      <c r="B3" s="60">
        <v>442235</v>
      </c>
      <c r="C3" s="60">
        <v>118800.00000000001</v>
      </c>
      <c r="D3" s="61">
        <f t="shared" si="0"/>
        <v>725.5615499123096</v>
      </c>
      <c r="E3" s="62">
        <v>725561.54991230962</v>
      </c>
      <c r="H3" s="63">
        <v>11000</v>
      </c>
    </row>
    <row r="4" spans="1:8" x14ac:dyDescent="0.25">
      <c r="A4" s="59" t="s">
        <v>29</v>
      </c>
      <c r="B4" s="60">
        <v>521441</v>
      </c>
      <c r="C4" s="60">
        <v>81000</v>
      </c>
      <c r="D4" s="61">
        <f t="shared" si="0"/>
        <v>494.70105675839289</v>
      </c>
      <c r="E4" s="62">
        <v>494701.05675839289</v>
      </c>
      <c r="H4" s="63">
        <v>7500</v>
      </c>
    </row>
    <row r="5" spans="1:8" x14ac:dyDescent="0.25">
      <c r="A5" s="59" t="s">
        <v>509</v>
      </c>
      <c r="B5" s="60">
        <v>238390</v>
      </c>
      <c r="C5" s="60">
        <v>33480</v>
      </c>
      <c r="D5" s="61">
        <f t="shared" si="0"/>
        <v>399</v>
      </c>
      <c r="E5" s="62">
        <v>399000</v>
      </c>
      <c r="H5" s="63">
        <v>3100</v>
      </c>
    </row>
    <row r="6" spans="1:8" x14ac:dyDescent="0.25">
      <c r="A6" s="59" t="s">
        <v>33</v>
      </c>
      <c r="B6" s="60">
        <v>258510</v>
      </c>
      <c r="C6" s="60">
        <v>64800.000000000007</v>
      </c>
      <c r="D6" s="61">
        <f t="shared" si="0"/>
        <v>395.76084540671428</v>
      </c>
      <c r="E6" s="62">
        <v>395760.8454067143</v>
      </c>
      <c r="H6" s="63">
        <v>6000</v>
      </c>
    </row>
    <row r="7" spans="1:8" x14ac:dyDescent="0.25">
      <c r="A7" s="59" t="s">
        <v>36</v>
      </c>
      <c r="B7" s="60">
        <v>189730</v>
      </c>
      <c r="C7" s="60">
        <v>64800.000000000007</v>
      </c>
      <c r="D7" s="61">
        <f t="shared" si="0"/>
        <v>395.76084540671428</v>
      </c>
      <c r="E7" s="62">
        <v>395760.8454067143</v>
      </c>
      <c r="H7" s="63">
        <v>6000</v>
      </c>
    </row>
    <row r="8" spans="1:8" x14ac:dyDescent="0.25">
      <c r="A8" s="59" t="s">
        <v>40</v>
      </c>
      <c r="B8" s="60">
        <v>139557</v>
      </c>
      <c r="C8" s="60">
        <v>62640.000000000007</v>
      </c>
      <c r="D8" s="61">
        <f t="shared" si="0"/>
        <v>382.56881722649047</v>
      </c>
      <c r="E8" s="62">
        <v>382568.81722649047</v>
      </c>
      <c r="H8" s="63">
        <v>5800</v>
      </c>
    </row>
    <row r="9" spans="1:8" x14ac:dyDescent="0.25">
      <c r="A9" s="59" t="s">
        <v>44</v>
      </c>
      <c r="B9" s="60">
        <v>68812</v>
      </c>
      <c r="C9" s="60">
        <v>56160.000000000007</v>
      </c>
      <c r="D9" s="61">
        <f t="shared" si="0"/>
        <v>342.99273268581908</v>
      </c>
      <c r="E9" s="62">
        <v>342992.73268581909</v>
      </c>
      <c r="H9" s="63">
        <v>5200</v>
      </c>
    </row>
    <row r="10" spans="1:8" x14ac:dyDescent="0.25">
      <c r="A10" s="59" t="s">
        <v>47</v>
      </c>
      <c r="B10" s="60">
        <v>51162</v>
      </c>
      <c r="C10" s="60">
        <v>48600</v>
      </c>
      <c r="D10" s="61">
        <f t="shared" si="0"/>
        <v>296.82063405503573</v>
      </c>
      <c r="E10" s="62">
        <v>296820.63405503571</v>
      </c>
      <c r="H10" s="63">
        <v>4500</v>
      </c>
    </row>
    <row r="11" spans="1:8" x14ac:dyDescent="0.25">
      <c r="A11" s="59" t="s">
        <v>49</v>
      </c>
      <c r="B11" s="60">
        <v>259413</v>
      </c>
      <c r="C11" s="60">
        <v>48600</v>
      </c>
      <c r="D11" s="61">
        <f t="shared" si="0"/>
        <v>296.82063405503573</v>
      </c>
      <c r="E11" s="62">
        <v>296820.63405503571</v>
      </c>
      <c r="H11" s="63">
        <v>4500</v>
      </c>
    </row>
    <row r="12" spans="1:8" x14ac:dyDescent="0.25">
      <c r="A12" s="59" t="s">
        <v>51</v>
      </c>
      <c r="B12" s="60">
        <v>175513</v>
      </c>
      <c r="C12" s="60">
        <v>46440</v>
      </c>
      <c r="D12" s="61">
        <f t="shared" si="0"/>
        <v>283.62860587481197</v>
      </c>
      <c r="E12" s="62">
        <v>283628.60587481194</v>
      </c>
      <c r="H12" s="63">
        <v>4300</v>
      </c>
    </row>
    <row r="13" spans="1:8" x14ac:dyDescent="0.25">
      <c r="A13" s="59" t="s">
        <v>53</v>
      </c>
      <c r="B13" s="60">
        <v>233703</v>
      </c>
      <c r="C13" s="60">
        <v>44280</v>
      </c>
      <c r="D13" s="61">
        <f t="shared" si="0"/>
        <v>270.4365776945881</v>
      </c>
      <c r="E13" s="62">
        <v>270436.57769458811</v>
      </c>
      <c r="H13" s="63">
        <v>4100</v>
      </c>
    </row>
    <row r="14" spans="1:8" x14ac:dyDescent="0.25">
      <c r="A14" s="59" t="s">
        <v>58</v>
      </c>
      <c r="B14" s="60">
        <v>194896</v>
      </c>
      <c r="C14" s="60">
        <v>43200</v>
      </c>
      <c r="D14" s="61">
        <f t="shared" si="0"/>
        <v>263.84056360447624</v>
      </c>
      <c r="E14" s="62">
        <v>263840.56360447622</v>
      </c>
      <c r="H14" s="63">
        <v>4000</v>
      </c>
    </row>
    <row r="15" spans="1:8" x14ac:dyDescent="0.25">
      <c r="A15" s="59" t="s">
        <v>62</v>
      </c>
      <c r="B15" s="60">
        <v>194280</v>
      </c>
      <c r="C15" s="60">
        <v>43200</v>
      </c>
      <c r="D15" s="61">
        <f t="shared" si="0"/>
        <v>263.84056360447624</v>
      </c>
      <c r="E15" s="62">
        <v>263840.56360447622</v>
      </c>
      <c r="H15" s="63">
        <v>4000</v>
      </c>
    </row>
    <row r="16" spans="1:8" x14ac:dyDescent="0.25">
      <c r="A16" s="59" t="s">
        <v>68</v>
      </c>
      <c r="B16" s="60">
        <v>253669</v>
      </c>
      <c r="C16" s="60">
        <v>43200</v>
      </c>
      <c r="D16" s="61">
        <f t="shared" si="0"/>
        <v>263.84056360447624</v>
      </c>
      <c r="E16" s="62">
        <v>263840.56360447622</v>
      </c>
      <c r="H16" s="63">
        <v>4000</v>
      </c>
    </row>
    <row r="17" spans="1:8" x14ac:dyDescent="0.25">
      <c r="A17" s="59" t="s">
        <v>66</v>
      </c>
      <c r="B17" s="60">
        <v>147347</v>
      </c>
      <c r="C17" s="60">
        <v>43200</v>
      </c>
      <c r="D17" s="61">
        <f t="shared" si="0"/>
        <v>263.84056360447624</v>
      </c>
      <c r="E17" s="62">
        <v>263840.56360447622</v>
      </c>
      <c r="H17" s="63">
        <v>4000</v>
      </c>
    </row>
    <row r="18" spans="1:8" x14ac:dyDescent="0.25">
      <c r="A18" s="59" t="s">
        <v>54</v>
      </c>
      <c r="B18" s="60">
        <v>208959</v>
      </c>
      <c r="C18" s="60">
        <v>43200</v>
      </c>
      <c r="D18" s="61">
        <f t="shared" si="0"/>
        <v>263.84056360447624</v>
      </c>
      <c r="E18" s="62">
        <v>263840.56360447622</v>
      </c>
      <c r="H18" s="63">
        <v>4000</v>
      </c>
    </row>
    <row r="19" spans="1:8" x14ac:dyDescent="0.25">
      <c r="A19" s="59" t="s">
        <v>324</v>
      </c>
      <c r="B19" s="60">
        <v>106019</v>
      </c>
      <c r="C19" s="60">
        <v>41040</v>
      </c>
      <c r="D19" s="61">
        <f t="shared" si="0"/>
        <v>250.6485354242524</v>
      </c>
      <c r="E19" s="62">
        <v>250648.53542425239</v>
      </c>
      <c r="H19" s="63">
        <v>3800</v>
      </c>
    </row>
    <row r="20" spans="1:8" x14ac:dyDescent="0.25">
      <c r="A20" s="59" t="s">
        <v>72</v>
      </c>
      <c r="B20" s="60">
        <v>123151</v>
      </c>
      <c r="C20" s="60">
        <v>33480</v>
      </c>
      <c r="D20" s="61">
        <f t="shared" si="0"/>
        <v>204.47643679346905</v>
      </c>
      <c r="E20" s="62">
        <v>204476.43679346904</v>
      </c>
      <c r="H20" s="63">
        <v>3100</v>
      </c>
    </row>
    <row r="21" spans="1:8" x14ac:dyDescent="0.25">
      <c r="A21" s="59" t="s">
        <v>887</v>
      </c>
      <c r="B21" s="60">
        <v>42080</v>
      </c>
      <c r="C21" s="60">
        <v>30240.000000000004</v>
      </c>
      <c r="D21" s="61">
        <f t="shared" si="0"/>
        <v>184.68839452313335</v>
      </c>
      <c r="E21" s="62">
        <v>184688.39452313335</v>
      </c>
      <c r="H21" s="63">
        <v>2800</v>
      </c>
    </row>
    <row r="22" spans="1:8" x14ac:dyDescent="0.25">
      <c r="A22" s="59" t="s">
        <v>78</v>
      </c>
      <c r="B22" s="60">
        <v>182536</v>
      </c>
      <c r="C22" s="60">
        <v>28080.000000000004</v>
      </c>
      <c r="D22" s="61">
        <f t="shared" si="0"/>
        <v>171.49636634290954</v>
      </c>
      <c r="E22" s="62">
        <v>171496.36634290955</v>
      </c>
      <c r="H22" s="63">
        <v>2600</v>
      </c>
    </row>
    <row r="23" spans="1:8" x14ac:dyDescent="0.25">
      <c r="A23" s="59" t="s">
        <v>80</v>
      </c>
      <c r="B23" s="60">
        <v>62440</v>
      </c>
      <c r="C23" s="60">
        <v>28080.000000000004</v>
      </c>
      <c r="D23" s="61">
        <f t="shared" si="0"/>
        <v>171.49636634290954</v>
      </c>
      <c r="E23" s="62">
        <v>171496.36634290955</v>
      </c>
      <c r="H23" s="63">
        <v>2600</v>
      </c>
    </row>
    <row r="24" spans="1:8" x14ac:dyDescent="0.25">
      <c r="A24" s="59" t="s">
        <v>88</v>
      </c>
      <c r="B24" s="60">
        <v>157023</v>
      </c>
      <c r="C24" s="60">
        <v>27000</v>
      </c>
      <c r="D24" s="61">
        <f t="shared" si="0"/>
        <v>164.90035225279763</v>
      </c>
      <c r="E24" s="62">
        <v>164900.35225279763</v>
      </c>
      <c r="H24" s="63">
        <v>2500</v>
      </c>
    </row>
    <row r="25" spans="1:8" x14ac:dyDescent="0.25">
      <c r="A25" s="59" t="s">
        <v>84</v>
      </c>
      <c r="B25" s="60">
        <v>231316</v>
      </c>
      <c r="C25" s="60">
        <v>27000</v>
      </c>
      <c r="D25" s="61">
        <f t="shared" si="0"/>
        <v>164.90035225279763</v>
      </c>
      <c r="E25" s="62">
        <v>164900.35225279763</v>
      </c>
      <c r="H25" s="63">
        <v>2500</v>
      </c>
    </row>
    <row r="26" spans="1:8" x14ac:dyDescent="0.25">
      <c r="A26" s="59" t="s">
        <v>86</v>
      </c>
      <c r="B26" s="60">
        <v>100518</v>
      </c>
      <c r="C26" s="60">
        <v>27000</v>
      </c>
      <c r="D26" s="61">
        <f t="shared" si="0"/>
        <v>164.90035225279763</v>
      </c>
      <c r="E26" s="62">
        <v>164900.35225279763</v>
      </c>
      <c r="H26" s="63">
        <v>2500</v>
      </c>
    </row>
    <row r="27" spans="1:8" x14ac:dyDescent="0.25">
      <c r="A27" s="59" t="s">
        <v>82</v>
      </c>
      <c r="B27" s="60">
        <v>151860</v>
      </c>
      <c r="C27" s="60">
        <v>27000</v>
      </c>
      <c r="D27" s="61">
        <f t="shared" si="0"/>
        <v>164.90035225279763</v>
      </c>
      <c r="E27" s="62">
        <v>164900.35225279763</v>
      </c>
      <c r="H27" s="63">
        <v>2500</v>
      </c>
    </row>
    <row r="28" spans="1:8" x14ac:dyDescent="0.25">
      <c r="A28" s="59" t="s">
        <v>95</v>
      </c>
      <c r="B28" s="60">
        <v>65416</v>
      </c>
      <c r="C28" s="60">
        <v>27000</v>
      </c>
      <c r="D28" s="61">
        <f t="shared" si="0"/>
        <v>164.90035225279763</v>
      </c>
      <c r="E28" s="62">
        <v>164900.35225279763</v>
      </c>
      <c r="H28" s="63">
        <v>2500</v>
      </c>
    </row>
    <row r="29" spans="1:8" x14ac:dyDescent="0.25">
      <c r="A29" s="59" t="s">
        <v>90</v>
      </c>
      <c r="B29" s="60">
        <v>100848</v>
      </c>
      <c r="C29" s="60">
        <v>27000</v>
      </c>
      <c r="D29" s="61">
        <f t="shared" si="0"/>
        <v>164.90035225279763</v>
      </c>
      <c r="E29" s="62">
        <v>164900.35225279763</v>
      </c>
      <c r="H29" s="63">
        <v>2500</v>
      </c>
    </row>
    <row r="30" spans="1:8" x14ac:dyDescent="0.25">
      <c r="A30" s="59" t="s">
        <v>98</v>
      </c>
      <c r="B30" s="60">
        <v>115517</v>
      </c>
      <c r="C30" s="60">
        <v>27000</v>
      </c>
      <c r="D30" s="61">
        <f t="shared" si="0"/>
        <v>164.90035225279763</v>
      </c>
      <c r="E30" s="62">
        <v>164900.35225279763</v>
      </c>
      <c r="H30" s="63">
        <v>2500</v>
      </c>
    </row>
    <row r="31" spans="1:8" x14ac:dyDescent="0.25">
      <c r="A31" s="59" t="s">
        <v>101</v>
      </c>
      <c r="B31" s="60">
        <v>305130</v>
      </c>
      <c r="C31" s="60">
        <v>25920</v>
      </c>
      <c r="D31" s="61">
        <f t="shared" si="0"/>
        <v>158.30433816268572</v>
      </c>
      <c r="E31" s="62">
        <v>158304.33816268572</v>
      </c>
      <c r="H31" s="63">
        <v>2400</v>
      </c>
    </row>
    <row r="32" spans="1:8" x14ac:dyDescent="0.25">
      <c r="A32" s="59" t="s">
        <v>103</v>
      </c>
      <c r="B32" s="60">
        <v>219789</v>
      </c>
      <c r="C32" s="60">
        <v>25920</v>
      </c>
      <c r="D32" s="61">
        <f t="shared" si="0"/>
        <v>158.30433816268572</v>
      </c>
      <c r="E32" s="62">
        <v>158304.33816268572</v>
      </c>
      <c r="H32" s="63">
        <v>2400</v>
      </c>
    </row>
    <row r="33" spans="1:8" x14ac:dyDescent="0.25">
      <c r="A33" s="59" t="s">
        <v>110</v>
      </c>
      <c r="B33" s="60">
        <v>104575</v>
      </c>
      <c r="C33" s="60">
        <v>24840</v>
      </c>
      <c r="D33" s="61">
        <f t="shared" si="0"/>
        <v>151.70832407257382</v>
      </c>
      <c r="E33" s="62">
        <v>151708.32407257383</v>
      </c>
      <c r="H33" s="63">
        <v>2300</v>
      </c>
    </row>
    <row r="34" spans="1:8" x14ac:dyDescent="0.25">
      <c r="A34" s="59" t="s">
        <v>107</v>
      </c>
      <c r="B34" s="60">
        <v>51676</v>
      </c>
      <c r="C34" s="60">
        <v>24840</v>
      </c>
      <c r="D34" s="61">
        <f t="shared" si="0"/>
        <v>151.70832407257382</v>
      </c>
      <c r="E34" s="62">
        <v>151708.32407257383</v>
      </c>
      <c r="H34" s="63">
        <v>2300</v>
      </c>
    </row>
    <row r="35" spans="1:8" x14ac:dyDescent="0.25">
      <c r="A35" s="59" t="s">
        <v>112</v>
      </c>
      <c r="B35" s="60">
        <v>51308</v>
      </c>
      <c r="C35" s="60">
        <v>24840</v>
      </c>
      <c r="D35" s="61">
        <f t="shared" si="0"/>
        <v>151.70832407257382</v>
      </c>
      <c r="E35" s="62">
        <v>151708.32407257383</v>
      </c>
      <c r="H35" s="63">
        <v>2300</v>
      </c>
    </row>
    <row r="36" spans="1:8" x14ac:dyDescent="0.25">
      <c r="A36" s="59" t="s">
        <v>108</v>
      </c>
      <c r="B36" s="60">
        <v>39067</v>
      </c>
      <c r="C36" s="60">
        <v>24840</v>
      </c>
      <c r="D36" s="61">
        <f t="shared" si="0"/>
        <v>151.70832407257382</v>
      </c>
      <c r="E36" s="62">
        <v>151708.32407257383</v>
      </c>
      <c r="H36" s="63">
        <v>2300</v>
      </c>
    </row>
    <row r="37" spans="1:8" x14ac:dyDescent="0.25">
      <c r="A37" s="59" t="s">
        <v>116</v>
      </c>
      <c r="B37" s="60">
        <v>186114</v>
      </c>
      <c r="C37" s="60">
        <v>23760</v>
      </c>
      <c r="D37" s="61">
        <f t="shared" si="0"/>
        <v>145.11230998246191</v>
      </c>
      <c r="E37" s="62">
        <v>145112.30998246191</v>
      </c>
      <c r="H37" s="63">
        <v>2200</v>
      </c>
    </row>
    <row r="38" spans="1:8" x14ac:dyDescent="0.25">
      <c r="A38" s="59" t="s">
        <v>123</v>
      </c>
      <c r="B38" s="60">
        <v>94059</v>
      </c>
      <c r="C38" s="60">
        <v>21600</v>
      </c>
      <c r="D38" s="61">
        <f t="shared" si="0"/>
        <v>131.92028180223812</v>
      </c>
      <c r="E38" s="62">
        <v>131920.28180223811</v>
      </c>
      <c r="H38" s="63">
        <v>2000</v>
      </c>
    </row>
    <row r="39" spans="1:8" x14ac:dyDescent="0.25">
      <c r="A39" s="59" t="s">
        <v>125</v>
      </c>
      <c r="B39" s="60">
        <v>107724</v>
      </c>
      <c r="C39" s="60">
        <v>21600</v>
      </c>
      <c r="D39" s="61">
        <f t="shared" si="0"/>
        <v>131.92028180223812</v>
      </c>
      <c r="E39" s="62">
        <v>131920.28180223811</v>
      </c>
      <c r="H39" s="63">
        <v>2000</v>
      </c>
    </row>
    <row r="40" spans="1:8" x14ac:dyDescent="0.25">
      <c r="A40" s="59" t="s">
        <v>333</v>
      </c>
      <c r="B40" s="60">
        <v>124246</v>
      </c>
      <c r="C40" s="60">
        <v>21600</v>
      </c>
      <c r="D40" s="61">
        <f t="shared" si="0"/>
        <v>131.92028180223812</v>
      </c>
      <c r="E40" s="62">
        <v>131920.28180223811</v>
      </c>
      <c r="H40" s="63">
        <v>2000</v>
      </c>
    </row>
    <row r="41" spans="1:8" x14ac:dyDescent="0.25">
      <c r="A41" s="59" t="s">
        <v>124</v>
      </c>
      <c r="B41" s="60">
        <v>117715</v>
      </c>
      <c r="C41" s="60">
        <v>21600</v>
      </c>
      <c r="D41" s="61">
        <f t="shared" si="0"/>
        <v>131.92028180223812</v>
      </c>
      <c r="E41" s="62">
        <v>131920.28180223811</v>
      </c>
      <c r="H41" s="63">
        <v>2000</v>
      </c>
    </row>
    <row r="42" spans="1:8" x14ac:dyDescent="0.25">
      <c r="A42" s="59" t="s">
        <v>120</v>
      </c>
      <c r="B42" s="60">
        <v>105343</v>
      </c>
      <c r="C42" s="60">
        <v>21600</v>
      </c>
      <c r="D42" s="61">
        <f t="shared" si="0"/>
        <v>131.92028180223812</v>
      </c>
      <c r="E42" s="62">
        <v>131920.28180223811</v>
      </c>
      <c r="H42" s="63">
        <v>2000</v>
      </c>
    </row>
    <row r="43" spans="1:8" x14ac:dyDescent="0.25">
      <c r="A43" s="59" t="s">
        <v>128</v>
      </c>
      <c r="B43" s="60">
        <v>27395</v>
      </c>
      <c r="C43" s="60">
        <v>20520</v>
      </c>
      <c r="D43" s="61">
        <f t="shared" si="0"/>
        <v>125.3242677121262</v>
      </c>
      <c r="E43" s="64">
        <v>125324.26771212619</v>
      </c>
      <c r="H43" s="63">
        <v>1900</v>
      </c>
    </row>
    <row r="44" spans="1:8" x14ac:dyDescent="0.25">
      <c r="A44" s="59" t="s">
        <v>187</v>
      </c>
      <c r="B44" s="60">
        <v>162251</v>
      </c>
      <c r="C44" s="60">
        <v>10800</v>
      </c>
      <c r="D44" s="61">
        <f t="shared" si="0"/>
        <v>65.960140901119061</v>
      </c>
      <c r="E44" s="64">
        <v>65960.140901119055</v>
      </c>
      <c r="H44" s="63">
        <v>1000</v>
      </c>
    </row>
    <row r="48" spans="1:8" s="83" customFormat="1" ht="24" x14ac:dyDescent="0.25">
      <c r="A48" s="83" t="s">
        <v>0</v>
      </c>
      <c r="B48" s="83" t="s">
        <v>894</v>
      </c>
      <c r="C48" s="83" t="s">
        <v>943</v>
      </c>
    </row>
    <row r="49" spans="1:3" x14ac:dyDescent="0.25">
      <c r="A49" s="63" t="s">
        <v>58</v>
      </c>
      <c r="B49" s="63">
        <v>194896</v>
      </c>
      <c r="C49" s="63">
        <v>43200</v>
      </c>
    </row>
    <row r="50" spans="1:3" x14ac:dyDescent="0.25">
      <c r="A50" s="63" t="s">
        <v>23</v>
      </c>
      <c r="B50" s="63">
        <v>442235</v>
      </c>
      <c r="C50" s="63">
        <v>118800.00000000001</v>
      </c>
    </row>
    <row r="51" spans="1:3" hidden="1" x14ac:dyDescent="0.25">
      <c r="A51" s="63" t="s">
        <v>324</v>
      </c>
      <c r="B51" s="63">
        <v>106019</v>
      </c>
      <c r="C51" s="63">
        <v>41040</v>
      </c>
    </row>
    <row r="52" spans="1:3" hidden="1" x14ac:dyDescent="0.25">
      <c r="A52" s="63" t="s">
        <v>88</v>
      </c>
      <c r="B52" s="63">
        <v>157023</v>
      </c>
      <c r="C52" s="63">
        <v>27000</v>
      </c>
    </row>
    <row r="53" spans="1:3" hidden="1" x14ac:dyDescent="0.25">
      <c r="A53" s="63" t="s">
        <v>33</v>
      </c>
      <c r="B53" s="63">
        <v>258510</v>
      </c>
      <c r="C53" s="63">
        <v>64800.000000000007</v>
      </c>
    </row>
    <row r="54" spans="1:3" hidden="1" x14ac:dyDescent="0.25">
      <c r="A54" s="63" t="s">
        <v>44</v>
      </c>
      <c r="B54" s="63">
        <v>68812</v>
      </c>
      <c r="C54" s="63">
        <v>56160.000000000007</v>
      </c>
    </row>
    <row r="55" spans="1:3" x14ac:dyDescent="0.25">
      <c r="A55" s="63" t="s">
        <v>116</v>
      </c>
      <c r="B55" s="63">
        <v>186114</v>
      </c>
      <c r="C55" s="63">
        <v>23760</v>
      </c>
    </row>
    <row r="56" spans="1:3" x14ac:dyDescent="0.25">
      <c r="A56" s="63" t="s">
        <v>187</v>
      </c>
      <c r="B56" s="63">
        <v>162251</v>
      </c>
      <c r="C56" s="63">
        <v>10800</v>
      </c>
    </row>
    <row r="57" spans="1:3" hidden="1" x14ac:dyDescent="0.25">
      <c r="A57" s="63" t="s">
        <v>110</v>
      </c>
      <c r="B57" s="63">
        <v>104575</v>
      </c>
      <c r="C57" s="63">
        <v>24840</v>
      </c>
    </row>
    <row r="58" spans="1:3" hidden="1" x14ac:dyDescent="0.25">
      <c r="A58" s="63" t="s">
        <v>84</v>
      </c>
      <c r="B58" s="63">
        <v>231316</v>
      </c>
      <c r="C58" s="63">
        <v>27000</v>
      </c>
    </row>
    <row r="59" spans="1:3" x14ac:dyDescent="0.25">
      <c r="A59" s="63" t="s">
        <v>62</v>
      </c>
      <c r="B59" s="63">
        <v>194280</v>
      </c>
      <c r="C59" s="63">
        <v>43200</v>
      </c>
    </row>
    <row r="60" spans="1:3" hidden="1" x14ac:dyDescent="0.25">
      <c r="A60" s="63" t="s">
        <v>123</v>
      </c>
      <c r="B60" s="63">
        <v>94059</v>
      </c>
      <c r="C60" s="63">
        <v>21600</v>
      </c>
    </row>
    <row r="61" spans="1:3" x14ac:dyDescent="0.25">
      <c r="A61" s="63" t="s">
        <v>509</v>
      </c>
      <c r="B61" s="63">
        <v>238390</v>
      </c>
      <c r="C61" s="63">
        <v>33480</v>
      </c>
    </row>
    <row r="62" spans="1:3" hidden="1" x14ac:dyDescent="0.25">
      <c r="A62" s="63" t="s">
        <v>125</v>
      </c>
      <c r="B62" s="63">
        <v>107724</v>
      </c>
      <c r="C62" s="63">
        <v>21600</v>
      </c>
    </row>
    <row r="63" spans="1:3" hidden="1" x14ac:dyDescent="0.25">
      <c r="A63" s="63" t="s">
        <v>333</v>
      </c>
      <c r="B63" s="63">
        <v>124246</v>
      </c>
      <c r="C63" s="63">
        <v>21600</v>
      </c>
    </row>
    <row r="64" spans="1:3" hidden="1" x14ac:dyDescent="0.25">
      <c r="A64" s="63" t="s">
        <v>68</v>
      </c>
      <c r="B64" s="63">
        <v>253669</v>
      </c>
      <c r="C64" s="63">
        <v>43200</v>
      </c>
    </row>
    <row r="65" spans="1:3" hidden="1" x14ac:dyDescent="0.25">
      <c r="A65" s="63" t="s">
        <v>124</v>
      </c>
      <c r="B65" s="63">
        <v>117715</v>
      </c>
      <c r="C65" s="63">
        <v>21600</v>
      </c>
    </row>
    <row r="66" spans="1:3" x14ac:dyDescent="0.25">
      <c r="A66" s="63" t="s">
        <v>128</v>
      </c>
      <c r="B66" s="63">
        <v>27395</v>
      </c>
      <c r="C66" s="63">
        <v>20520</v>
      </c>
    </row>
    <row r="67" spans="1:3" hidden="1" x14ac:dyDescent="0.25">
      <c r="A67" s="63" t="s">
        <v>47</v>
      </c>
      <c r="B67" s="63">
        <v>51162</v>
      </c>
      <c r="C67" s="63">
        <v>48600</v>
      </c>
    </row>
    <row r="68" spans="1:3" hidden="1" x14ac:dyDescent="0.25">
      <c r="A68" s="63" t="s">
        <v>78</v>
      </c>
      <c r="B68" s="63">
        <v>182536</v>
      </c>
      <c r="C68" s="63">
        <v>28080.000000000004</v>
      </c>
    </row>
    <row r="69" spans="1:3" hidden="1" x14ac:dyDescent="0.25">
      <c r="A69" s="63" t="s">
        <v>107</v>
      </c>
      <c r="B69" s="63">
        <v>51676</v>
      </c>
      <c r="C69" s="63">
        <v>24840</v>
      </c>
    </row>
    <row r="70" spans="1:3" x14ac:dyDescent="0.25">
      <c r="A70" s="63" t="s">
        <v>40</v>
      </c>
      <c r="B70" s="63">
        <v>139557</v>
      </c>
      <c r="C70" s="63">
        <v>62640.000000000007</v>
      </c>
    </row>
    <row r="71" spans="1:3" hidden="1" x14ac:dyDescent="0.25">
      <c r="A71" s="63" t="s">
        <v>101</v>
      </c>
      <c r="B71" s="63">
        <v>305130</v>
      </c>
      <c r="C71" s="63">
        <v>25920</v>
      </c>
    </row>
    <row r="72" spans="1:3" x14ac:dyDescent="0.25">
      <c r="A72" s="63" t="s">
        <v>103</v>
      </c>
      <c r="B72" s="63">
        <v>219789</v>
      </c>
      <c r="C72" s="63">
        <v>25920</v>
      </c>
    </row>
    <row r="73" spans="1:3" hidden="1" x14ac:dyDescent="0.25">
      <c r="A73" s="63" t="s">
        <v>80</v>
      </c>
      <c r="B73" s="63">
        <v>62440</v>
      </c>
      <c r="C73" s="63">
        <v>28080.000000000004</v>
      </c>
    </row>
    <row r="74" spans="1:3" x14ac:dyDescent="0.25">
      <c r="A74" s="63" t="s">
        <v>36</v>
      </c>
      <c r="B74" s="63">
        <v>189730</v>
      </c>
      <c r="C74" s="63">
        <v>64800.000000000007</v>
      </c>
    </row>
    <row r="75" spans="1:3" hidden="1" x14ac:dyDescent="0.25">
      <c r="A75" s="63" t="s">
        <v>51</v>
      </c>
      <c r="B75" s="63">
        <v>175513</v>
      </c>
      <c r="C75" s="63">
        <v>46440</v>
      </c>
    </row>
    <row r="76" spans="1:3" hidden="1" x14ac:dyDescent="0.25">
      <c r="A76" s="63" t="s">
        <v>86</v>
      </c>
      <c r="B76" s="63">
        <v>100518</v>
      </c>
      <c r="C76" s="63">
        <v>27000</v>
      </c>
    </row>
    <row r="77" spans="1:3" hidden="1" x14ac:dyDescent="0.25">
      <c r="A77" s="63" t="s">
        <v>82</v>
      </c>
      <c r="B77" s="63">
        <v>151860</v>
      </c>
      <c r="C77" s="63">
        <v>27000</v>
      </c>
    </row>
    <row r="78" spans="1:3" hidden="1" x14ac:dyDescent="0.25">
      <c r="A78" s="63" t="s">
        <v>66</v>
      </c>
      <c r="B78" s="63">
        <v>147347</v>
      </c>
      <c r="C78" s="63">
        <v>43200</v>
      </c>
    </row>
    <row r="79" spans="1:3" hidden="1" x14ac:dyDescent="0.25">
      <c r="A79" s="63" t="s">
        <v>120</v>
      </c>
      <c r="B79" s="63">
        <v>105343</v>
      </c>
      <c r="C79" s="63">
        <v>21600</v>
      </c>
    </row>
    <row r="80" spans="1:3" hidden="1" x14ac:dyDescent="0.25">
      <c r="A80" s="63" t="s">
        <v>95</v>
      </c>
      <c r="B80" s="63">
        <v>65416</v>
      </c>
      <c r="C80" s="63">
        <v>27000</v>
      </c>
    </row>
    <row r="81" spans="1:3" hidden="1" x14ac:dyDescent="0.25">
      <c r="A81" s="63" t="s">
        <v>54</v>
      </c>
      <c r="B81" s="63">
        <v>208959</v>
      </c>
      <c r="C81" s="63">
        <v>43200</v>
      </c>
    </row>
    <row r="82" spans="1:3" x14ac:dyDescent="0.25">
      <c r="A82" s="63" t="s">
        <v>29</v>
      </c>
      <c r="B82" s="63">
        <v>521441</v>
      </c>
      <c r="C82" s="63">
        <v>81000</v>
      </c>
    </row>
    <row r="83" spans="1:3" x14ac:dyDescent="0.25">
      <c r="A83" s="63" t="s">
        <v>112</v>
      </c>
      <c r="B83" s="63">
        <v>51308</v>
      </c>
      <c r="C83" s="63">
        <v>24840</v>
      </c>
    </row>
    <row r="84" spans="1:3" x14ac:dyDescent="0.25">
      <c r="A84" s="63" t="s">
        <v>16</v>
      </c>
      <c r="B84" s="63">
        <v>162883</v>
      </c>
      <c r="C84" s="63">
        <v>129600</v>
      </c>
    </row>
    <row r="85" spans="1:3" x14ac:dyDescent="0.25">
      <c r="A85" s="63" t="s">
        <v>90</v>
      </c>
      <c r="B85" s="63">
        <v>100848</v>
      </c>
      <c r="C85" s="63">
        <v>27000</v>
      </c>
    </row>
    <row r="86" spans="1:3" x14ac:dyDescent="0.25">
      <c r="A86" s="63" t="s">
        <v>887</v>
      </c>
      <c r="B86" s="63">
        <v>42080</v>
      </c>
      <c r="C86" s="63">
        <v>30240.000000000004</v>
      </c>
    </row>
    <row r="87" spans="1:3" x14ac:dyDescent="0.25">
      <c r="A87" s="63" t="s">
        <v>108</v>
      </c>
      <c r="B87" s="63">
        <v>39067</v>
      </c>
      <c r="C87" s="63">
        <v>24840</v>
      </c>
    </row>
    <row r="88" spans="1:3" hidden="1" x14ac:dyDescent="0.25">
      <c r="A88" s="63" t="s">
        <v>72</v>
      </c>
      <c r="B88" s="63">
        <v>123151</v>
      </c>
      <c r="C88" s="63">
        <v>33480</v>
      </c>
    </row>
    <row r="89" spans="1:3" x14ac:dyDescent="0.25">
      <c r="A89" s="63" t="s">
        <v>98</v>
      </c>
      <c r="B89" s="63">
        <v>115517</v>
      </c>
      <c r="C89" s="63">
        <v>27000</v>
      </c>
    </row>
    <row r="90" spans="1:3" hidden="1" x14ac:dyDescent="0.25">
      <c r="A90" s="63" t="s">
        <v>49</v>
      </c>
      <c r="B90" s="63">
        <v>259413</v>
      </c>
      <c r="C90" s="63">
        <v>48600</v>
      </c>
    </row>
    <row r="91" spans="1:3" hidden="1" x14ac:dyDescent="0.25">
      <c r="A91" s="63" t="s">
        <v>53</v>
      </c>
      <c r="B91" s="63">
        <v>233703</v>
      </c>
      <c r="C91" s="63">
        <v>44280</v>
      </c>
    </row>
  </sheetData>
  <autoFilter ref="A48:H91">
    <filterColumn colId="0">
      <filters>
        <filter val="Abbott Power Plant"/>
        <filter val="Activities and Recreation Center"/>
        <filter val="Bousfield Hall"/>
        <filter val="Business Instructional Facility"/>
        <filter val="Digital Computer Laboratory"/>
        <filter val="Electrical and Computer Engineering"/>
        <filter val="Garage and Car Pool"/>
        <filter val="Ikenberry Dining Hall"/>
        <filter val="Institute for Genomic Biology"/>
        <filter val="Law Building"/>
        <filter val="North Campus Parking Deck"/>
        <filter val="Oak Street Library"/>
        <filter val="Physical Plant Services Building"/>
        <filter val="Plant Sciences Laboratory"/>
        <filter val="Rehabilitation Education Center (DRES)"/>
        <filter val="Richard T. Ubben Basketball Complex"/>
        <filter val="Timothy J. Nugent Hall"/>
      </filters>
    </filterColumn>
    <sortState ref="A49:H91">
      <sortCondition ref="A48"/>
    </sortState>
  </autoFilter>
  <pageMargins left="0.7" right="0.7" top="0.75" bottom="0.75" header="0.3" footer="0.3"/>
  <pageSetup orientation="portrait" horizontalDpi="4294967292"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90"/>
  <sheetViews>
    <sheetView topLeftCell="A34" workbookViewId="0">
      <selection activeCell="C48" sqref="C48:C88"/>
    </sheetView>
  </sheetViews>
  <sheetFormatPr defaultRowHeight="12" x14ac:dyDescent="0.25"/>
  <cols>
    <col min="1" max="1" width="31.140625" style="47" bestFit="1" customWidth="1"/>
    <col min="2" max="2" width="32.5703125" style="47" customWidth="1"/>
    <col min="3" max="3" width="26.28515625" style="47" customWidth="1"/>
    <col min="4" max="16384" width="9.140625" style="47"/>
  </cols>
  <sheetData>
    <row r="1" spans="1:3" s="46" customFormat="1" ht="32.25" customHeight="1" x14ac:dyDescent="0.25">
      <c r="A1" s="57" t="s">
        <v>0</v>
      </c>
      <c r="B1" s="57" t="s">
        <v>10</v>
      </c>
      <c r="C1" s="57" t="s">
        <v>897</v>
      </c>
    </row>
    <row r="2" spans="1:3" ht="24" x14ac:dyDescent="0.25">
      <c r="A2" s="51" t="s">
        <v>58</v>
      </c>
      <c r="B2" s="51" t="s">
        <v>59</v>
      </c>
      <c r="C2" s="51" t="s">
        <v>19</v>
      </c>
    </row>
    <row r="3" spans="1:3" ht="24" x14ac:dyDescent="0.25">
      <c r="A3" s="51" t="s">
        <v>23</v>
      </c>
      <c r="B3" s="51" t="s">
        <v>24</v>
      </c>
      <c r="C3" s="51" t="s">
        <v>898</v>
      </c>
    </row>
    <row r="4" spans="1:3" x14ac:dyDescent="0.25">
      <c r="A4" s="51" t="s">
        <v>899</v>
      </c>
      <c r="B4" s="51" t="s">
        <v>18</v>
      </c>
      <c r="C4" s="51" t="s">
        <v>19</v>
      </c>
    </row>
    <row r="5" spans="1:3" x14ac:dyDescent="0.25">
      <c r="A5" s="51" t="s">
        <v>88</v>
      </c>
      <c r="B5" s="51" t="s">
        <v>89</v>
      </c>
      <c r="C5" s="51" t="s">
        <v>35</v>
      </c>
    </row>
    <row r="6" spans="1:3" ht="24" x14ac:dyDescent="0.25">
      <c r="A6" s="51" t="s">
        <v>33</v>
      </c>
      <c r="B6" s="51" t="s">
        <v>34</v>
      </c>
      <c r="C6" s="51" t="s">
        <v>35</v>
      </c>
    </row>
    <row r="7" spans="1:3" x14ac:dyDescent="0.25">
      <c r="A7" s="51" t="s">
        <v>44</v>
      </c>
      <c r="B7" s="51" t="s">
        <v>45</v>
      </c>
      <c r="C7" s="51" t="s">
        <v>19</v>
      </c>
    </row>
    <row r="8" spans="1:3" x14ac:dyDescent="0.25">
      <c r="A8" s="51" t="s">
        <v>116</v>
      </c>
      <c r="B8" s="51" t="s">
        <v>18</v>
      </c>
      <c r="C8" s="51" t="s">
        <v>19</v>
      </c>
    </row>
    <row r="9" spans="1:3" ht="24" x14ac:dyDescent="0.25">
      <c r="A9" s="51" t="s">
        <v>187</v>
      </c>
      <c r="B9" s="51" t="s">
        <v>904</v>
      </c>
      <c r="C9" s="51" t="s">
        <v>19</v>
      </c>
    </row>
    <row r="10" spans="1:3" ht="24" x14ac:dyDescent="0.25">
      <c r="A10" s="51" t="s">
        <v>110</v>
      </c>
      <c r="B10" s="51" t="s">
        <v>111</v>
      </c>
      <c r="C10" s="51" t="s">
        <v>900</v>
      </c>
    </row>
    <row r="11" spans="1:3" x14ac:dyDescent="0.25">
      <c r="A11" s="51" t="s">
        <v>84</v>
      </c>
      <c r="B11" s="51" t="s">
        <v>18</v>
      </c>
      <c r="C11" s="51" t="s">
        <v>19</v>
      </c>
    </row>
    <row r="12" spans="1:3" ht="24" x14ac:dyDescent="0.25">
      <c r="A12" s="51" t="s">
        <v>62</v>
      </c>
      <c r="B12" s="51" t="s">
        <v>63</v>
      </c>
      <c r="C12" s="51" t="s">
        <v>19</v>
      </c>
    </row>
    <row r="13" spans="1:3" x14ac:dyDescent="0.25">
      <c r="A13" s="51" t="s">
        <v>123</v>
      </c>
      <c r="B13" s="51" t="s">
        <v>18</v>
      </c>
      <c r="C13" s="51" t="s">
        <v>35</v>
      </c>
    </row>
    <row r="14" spans="1:3" x14ac:dyDescent="0.25">
      <c r="A14" s="51" t="s">
        <v>945</v>
      </c>
      <c r="B14" s="51" t="s">
        <v>18</v>
      </c>
      <c r="C14" s="51" t="s">
        <v>947</v>
      </c>
    </row>
    <row r="15" spans="1:3" ht="24" x14ac:dyDescent="0.25">
      <c r="A15" s="51" t="s">
        <v>125</v>
      </c>
      <c r="B15" s="51" t="s">
        <v>126</v>
      </c>
      <c r="C15" s="51" t="s">
        <v>19</v>
      </c>
    </row>
    <row r="16" spans="1:3" x14ac:dyDescent="0.25">
      <c r="A16" s="51" t="s">
        <v>901</v>
      </c>
      <c r="B16" s="51" t="s">
        <v>118</v>
      </c>
      <c r="C16" s="51" t="s">
        <v>19</v>
      </c>
    </row>
    <row r="17" spans="1:3" ht="24" x14ac:dyDescent="0.25">
      <c r="A17" s="51" t="s">
        <v>68</v>
      </c>
      <c r="B17" s="51" t="s">
        <v>69</v>
      </c>
      <c r="C17" s="51" t="s">
        <v>19</v>
      </c>
    </row>
    <row r="18" spans="1:3" x14ac:dyDescent="0.25">
      <c r="A18" s="51" t="s">
        <v>124</v>
      </c>
      <c r="B18" s="51" t="s">
        <v>18</v>
      </c>
      <c r="C18" s="51" t="s">
        <v>35</v>
      </c>
    </row>
    <row r="19" spans="1:3" x14ac:dyDescent="0.25">
      <c r="A19" s="51" t="s">
        <v>905</v>
      </c>
      <c r="B19" s="51" t="s">
        <v>18</v>
      </c>
      <c r="C19" s="51" t="s">
        <v>19</v>
      </c>
    </row>
    <row r="20" spans="1:3" x14ac:dyDescent="0.25">
      <c r="A20" s="51" t="s">
        <v>47</v>
      </c>
      <c r="B20" s="51" t="s">
        <v>18</v>
      </c>
      <c r="C20" s="51" t="s">
        <v>19</v>
      </c>
    </row>
    <row r="21" spans="1:3" x14ac:dyDescent="0.25">
      <c r="A21" s="51" t="s">
        <v>78</v>
      </c>
      <c r="B21" s="51" t="s">
        <v>79</v>
      </c>
      <c r="C21" s="51" t="s">
        <v>35</v>
      </c>
    </row>
    <row r="22" spans="1:3" x14ac:dyDescent="0.25">
      <c r="A22" s="51" t="s">
        <v>107</v>
      </c>
      <c r="B22" s="51" t="s">
        <v>18</v>
      </c>
      <c r="C22" s="51" t="s">
        <v>35</v>
      </c>
    </row>
    <row r="23" spans="1:3" x14ac:dyDescent="0.25">
      <c r="A23" s="51" t="s">
        <v>40</v>
      </c>
      <c r="B23" s="51" t="s">
        <v>18</v>
      </c>
      <c r="C23" s="51" t="s">
        <v>19</v>
      </c>
    </row>
    <row r="24" spans="1:3" ht="36" x14ac:dyDescent="0.25">
      <c r="A24" s="51" t="s">
        <v>101</v>
      </c>
      <c r="B24" s="51" t="s">
        <v>102</v>
      </c>
      <c r="C24" s="51" t="s">
        <v>35</v>
      </c>
    </row>
    <row r="25" spans="1:3" ht="24" x14ac:dyDescent="0.25">
      <c r="A25" s="51" t="s">
        <v>103</v>
      </c>
      <c r="B25" s="51" t="s">
        <v>104</v>
      </c>
      <c r="C25" s="51" t="s">
        <v>19</v>
      </c>
    </row>
    <row r="26" spans="1:3" ht="24" x14ac:dyDescent="0.25">
      <c r="A26" s="51" t="s">
        <v>80</v>
      </c>
      <c r="B26" s="51" t="s">
        <v>81</v>
      </c>
      <c r="C26" s="51" t="s">
        <v>35</v>
      </c>
    </row>
    <row r="27" spans="1:3" x14ac:dyDescent="0.25">
      <c r="A27" s="51" t="s">
        <v>36</v>
      </c>
      <c r="B27" s="51" t="s">
        <v>18</v>
      </c>
      <c r="C27" s="51" t="s">
        <v>19</v>
      </c>
    </row>
    <row r="28" spans="1:3" x14ac:dyDescent="0.25">
      <c r="A28" s="51" t="s">
        <v>51</v>
      </c>
      <c r="B28" s="51" t="s">
        <v>18</v>
      </c>
      <c r="C28" s="51" t="s">
        <v>19</v>
      </c>
    </row>
    <row r="29" spans="1:3" x14ac:dyDescent="0.25">
      <c r="A29" s="51" t="s">
        <v>86</v>
      </c>
      <c r="B29" s="51" t="s">
        <v>18</v>
      </c>
      <c r="C29" s="51" t="s">
        <v>19</v>
      </c>
    </row>
    <row r="30" spans="1:3" x14ac:dyDescent="0.25">
      <c r="A30" s="51" t="s">
        <v>82</v>
      </c>
      <c r="B30" s="51" t="s">
        <v>83</v>
      </c>
      <c r="C30" s="51" t="s">
        <v>35</v>
      </c>
    </row>
    <row r="31" spans="1:3" x14ac:dyDescent="0.25">
      <c r="A31" s="51" t="s">
        <v>66</v>
      </c>
      <c r="B31" s="51" t="s">
        <v>18</v>
      </c>
      <c r="C31" s="51" t="s">
        <v>19</v>
      </c>
    </row>
    <row r="32" spans="1:3" ht="36" x14ac:dyDescent="0.25">
      <c r="A32" s="51" t="s">
        <v>120</v>
      </c>
      <c r="B32" s="51" t="s">
        <v>121</v>
      </c>
      <c r="C32" s="51" t="s">
        <v>19</v>
      </c>
    </row>
    <row r="33" spans="1:3" x14ac:dyDescent="0.25">
      <c r="A33" s="51" t="s">
        <v>95</v>
      </c>
      <c r="B33" s="51" t="s">
        <v>96</v>
      </c>
      <c r="C33" s="51" t="s">
        <v>19</v>
      </c>
    </row>
    <row r="34" spans="1:3" ht="36" x14ac:dyDescent="0.25">
      <c r="A34" s="51" t="s">
        <v>54</v>
      </c>
      <c r="B34" s="51" t="s">
        <v>55</v>
      </c>
      <c r="C34" s="51" t="s">
        <v>56</v>
      </c>
    </row>
    <row r="35" spans="1:3" ht="24" x14ac:dyDescent="0.25">
      <c r="A35" s="51" t="s">
        <v>29</v>
      </c>
      <c r="B35" s="51" t="s">
        <v>30</v>
      </c>
      <c r="C35" s="51" t="s">
        <v>902</v>
      </c>
    </row>
    <row r="36" spans="1:3" x14ac:dyDescent="0.25">
      <c r="A36" s="51" t="s">
        <v>112</v>
      </c>
      <c r="B36" s="51" t="s">
        <v>113</v>
      </c>
      <c r="C36" s="51" t="s">
        <v>19</v>
      </c>
    </row>
    <row r="37" spans="1:3" x14ac:dyDescent="0.25">
      <c r="A37" s="51" t="s">
        <v>16</v>
      </c>
      <c r="B37" s="51" t="s">
        <v>18</v>
      </c>
      <c r="C37" s="51" t="s">
        <v>19</v>
      </c>
    </row>
    <row r="38" spans="1:3" x14ac:dyDescent="0.25">
      <c r="A38" s="51" t="s">
        <v>90</v>
      </c>
      <c r="B38" s="51" t="s">
        <v>91</v>
      </c>
      <c r="C38" s="51" t="s">
        <v>19</v>
      </c>
    </row>
    <row r="39" spans="1:3" x14ac:dyDescent="0.25">
      <c r="A39" s="51" t="s">
        <v>903</v>
      </c>
      <c r="B39" s="51" t="s">
        <v>18</v>
      </c>
      <c r="C39" s="51" t="s">
        <v>19</v>
      </c>
    </row>
    <row r="40" spans="1:3" x14ac:dyDescent="0.25">
      <c r="A40" s="51" t="s">
        <v>108</v>
      </c>
      <c r="B40" s="51" t="s">
        <v>18</v>
      </c>
      <c r="C40" s="51" t="s">
        <v>19</v>
      </c>
    </row>
    <row r="41" spans="1:3" x14ac:dyDescent="0.25">
      <c r="A41" s="51" t="s">
        <v>72</v>
      </c>
      <c r="B41" s="51" t="s">
        <v>73</v>
      </c>
      <c r="C41" s="51" t="s">
        <v>19</v>
      </c>
    </row>
    <row r="42" spans="1:3" x14ac:dyDescent="0.25">
      <c r="A42" s="51" t="s">
        <v>98</v>
      </c>
      <c r="B42" s="51" t="s">
        <v>18</v>
      </c>
      <c r="C42" s="51" t="s">
        <v>19</v>
      </c>
    </row>
    <row r="43" spans="1:3" x14ac:dyDescent="0.25">
      <c r="A43" s="51" t="s">
        <v>49</v>
      </c>
      <c r="B43" s="51" t="s">
        <v>18</v>
      </c>
      <c r="C43" s="51" t="s">
        <v>19</v>
      </c>
    </row>
    <row r="44" spans="1:3" x14ac:dyDescent="0.25">
      <c r="A44" s="51" t="s">
        <v>53</v>
      </c>
      <c r="B44" s="51" t="s">
        <v>18</v>
      </c>
      <c r="C44" s="51" t="s">
        <v>35</v>
      </c>
    </row>
    <row r="47" spans="1:3" s="83" customFormat="1" x14ac:dyDescent="0.25">
      <c r="A47" s="83" t="s">
        <v>0</v>
      </c>
      <c r="B47" s="83" t="s">
        <v>10</v>
      </c>
      <c r="C47" s="83" t="s">
        <v>897</v>
      </c>
    </row>
    <row r="48" spans="1:3" ht="24" x14ac:dyDescent="0.25">
      <c r="A48" s="47" t="s">
        <v>58</v>
      </c>
      <c r="B48" s="47" t="s">
        <v>59</v>
      </c>
      <c r="C48" s="47" t="s">
        <v>19</v>
      </c>
    </row>
    <row r="49" spans="1:3" ht="24" x14ac:dyDescent="0.25">
      <c r="A49" s="47" t="s">
        <v>23</v>
      </c>
      <c r="B49" s="47" t="s">
        <v>24</v>
      </c>
      <c r="C49" s="47" t="s">
        <v>898</v>
      </c>
    </row>
    <row r="50" spans="1:3" hidden="1" x14ac:dyDescent="0.25">
      <c r="A50" s="47" t="s">
        <v>899</v>
      </c>
      <c r="B50" s="47" t="s">
        <v>18</v>
      </c>
      <c r="C50" s="47" t="s">
        <v>19</v>
      </c>
    </row>
    <row r="51" spans="1:3" hidden="1" x14ac:dyDescent="0.25">
      <c r="A51" s="47" t="s">
        <v>88</v>
      </c>
      <c r="B51" s="47" t="s">
        <v>89</v>
      </c>
      <c r="C51" s="47" t="s">
        <v>35</v>
      </c>
    </row>
    <row r="52" spans="1:3" ht="24" hidden="1" x14ac:dyDescent="0.25">
      <c r="A52" s="47" t="s">
        <v>33</v>
      </c>
      <c r="B52" s="47" t="s">
        <v>34</v>
      </c>
      <c r="C52" s="47" t="s">
        <v>35</v>
      </c>
    </row>
    <row r="53" spans="1:3" hidden="1" x14ac:dyDescent="0.25">
      <c r="A53" s="47" t="s">
        <v>44</v>
      </c>
      <c r="B53" s="47" t="s">
        <v>45</v>
      </c>
      <c r="C53" s="47" t="s">
        <v>19</v>
      </c>
    </row>
    <row r="54" spans="1:3" x14ac:dyDescent="0.25">
      <c r="A54" s="47" t="s">
        <v>116</v>
      </c>
      <c r="B54" s="47" t="s">
        <v>18</v>
      </c>
      <c r="C54" s="47" t="s">
        <v>19</v>
      </c>
    </row>
    <row r="55" spans="1:3" ht="24" x14ac:dyDescent="0.25">
      <c r="A55" s="47" t="s">
        <v>187</v>
      </c>
      <c r="B55" s="47" t="s">
        <v>904</v>
      </c>
      <c r="C55" s="47" t="s">
        <v>19</v>
      </c>
    </row>
    <row r="56" spans="1:3" ht="24" hidden="1" x14ac:dyDescent="0.25">
      <c r="A56" s="47" t="s">
        <v>110</v>
      </c>
      <c r="B56" s="47" t="s">
        <v>111</v>
      </c>
      <c r="C56" s="47" t="s">
        <v>900</v>
      </c>
    </row>
    <row r="57" spans="1:3" hidden="1" x14ac:dyDescent="0.25">
      <c r="A57" s="47" t="s">
        <v>84</v>
      </c>
      <c r="B57" s="47" t="s">
        <v>18</v>
      </c>
      <c r="C57" s="47" t="s">
        <v>19</v>
      </c>
    </row>
    <row r="58" spans="1:3" ht="24" x14ac:dyDescent="0.25">
      <c r="A58" s="47" t="s">
        <v>62</v>
      </c>
      <c r="B58" s="47" t="s">
        <v>63</v>
      </c>
      <c r="C58" s="47" t="s">
        <v>19</v>
      </c>
    </row>
    <row r="59" spans="1:3" hidden="1" x14ac:dyDescent="0.25">
      <c r="A59" s="47" t="s">
        <v>123</v>
      </c>
      <c r="B59" s="47" t="s">
        <v>18</v>
      </c>
      <c r="C59" s="47" t="s">
        <v>35</v>
      </c>
    </row>
    <row r="60" spans="1:3" x14ac:dyDescent="0.25">
      <c r="A60" s="47" t="s">
        <v>945</v>
      </c>
      <c r="B60" s="47" t="s">
        <v>18</v>
      </c>
      <c r="C60" s="47" t="s">
        <v>947</v>
      </c>
    </row>
    <row r="61" spans="1:3" ht="24" hidden="1" x14ac:dyDescent="0.25">
      <c r="A61" s="47" t="s">
        <v>125</v>
      </c>
      <c r="B61" s="47" t="s">
        <v>126</v>
      </c>
      <c r="C61" s="47" t="s">
        <v>19</v>
      </c>
    </row>
    <row r="62" spans="1:3" hidden="1" x14ac:dyDescent="0.25">
      <c r="A62" s="47" t="s">
        <v>901</v>
      </c>
      <c r="B62" s="47" t="s">
        <v>118</v>
      </c>
      <c r="C62" s="47" t="s">
        <v>19</v>
      </c>
    </row>
    <row r="63" spans="1:3" ht="24" hidden="1" x14ac:dyDescent="0.25">
      <c r="A63" s="47" t="s">
        <v>68</v>
      </c>
      <c r="B63" s="47" t="s">
        <v>69</v>
      </c>
      <c r="C63" s="47" t="s">
        <v>19</v>
      </c>
    </row>
    <row r="64" spans="1:3" hidden="1" x14ac:dyDescent="0.25">
      <c r="A64" s="47" t="s">
        <v>124</v>
      </c>
      <c r="B64" s="47" t="s">
        <v>18</v>
      </c>
      <c r="C64" s="47" t="s">
        <v>35</v>
      </c>
    </row>
    <row r="65" spans="1:3" x14ac:dyDescent="0.25">
      <c r="A65" s="47" t="s">
        <v>905</v>
      </c>
      <c r="B65" s="47" t="s">
        <v>18</v>
      </c>
      <c r="C65" s="47" t="s">
        <v>19</v>
      </c>
    </row>
    <row r="66" spans="1:3" hidden="1" x14ac:dyDescent="0.25">
      <c r="A66" s="47" t="s">
        <v>47</v>
      </c>
      <c r="B66" s="47" t="s">
        <v>18</v>
      </c>
      <c r="C66" s="47" t="s">
        <v>19</v>
      </c>
    </row>
    <row r="67" spans="1:3" hidden="1" x14ac:dyDescent="0.25">
      <c r="A67" s="47" t="s">
        <v>78</v>
      </c>
      <c r="B67" s="47" t="s">
        <v>79</v>
      </c>
      <c r="C67" s="47" t="s">
        <v>35</v>
      </c>
    </row>
    <row r="68" spans="1:3" hidden="1" x14ac:dyDescent="0.25">
      <c r="A68" s="47" t="s">
        <v>107</v>
      </c>
      <c r="B68" s="47" t="s">
        <v>18</v>
      </c>
      <c r="C68" s="47" t="s">
        <v>35</v>
      </c>
    </row>
    <row r="69" spans="1:3" x14ac:dyDescent="0.25">
      <c r="A69" s="47" t="s">
        <v>40</v>
      </c>
      <c r="B69" s="47" t="s">
        <v>18</v>
      </c>
      <c r="C69" s="47" t="s">
        <v>19</v>
      </c>
    </row>
    <row r="70" spans="1:3" ht="36" hidden="1" x14ac:dyDescent="0.25">
      <c r="A70" s="47" t="s">
        <v>101</v>
      </c>
      <c r="B70" s="47" t="s">
        <v>102</v>
      </c>
      <c r="C70" s="47" t="s">
        <v>35</v>
      </c>
    </row>
    <row r="71" spans="1:3" ht="24" x14ac:dyDescent="0.25">
      <c r="A71" s="47" t="s">
        <v>103</v>
      </c>
      <c r="B71" s="47" t="s">
        <v>104</v>
      </c>
      <c r="C71" s="47" t="s">
        <v>19</v>
      </c>
    </row>
    <row r="72" spans="1:3" ht="24" hidden="1" x14ac:dyDescent="0.25">
      <c r="A72" s="47" t="s">
        <v>80</v>
      </c>
      <c r="B72" s="47" t="s">
        <v>81</v>
      </c>
      <c r="C72" s="47" t="s">
        <v>35</v>
      </c>
    </row>
    <row r="73" spans="1:3" x14ac:dyDescent="0.25">
      <c r="A73" s="47" t="s">
        <v>36</v>
      </c>
      <c r="B73" s="47" t="s">
        <v>18</v>
      </c>
      <c r="C73" s="47" t="s">
        <v>19</v>
      </c>
    </row>
    <row r="74" spans="1:3" hidden="1" x14ac:dyDescent="0.25">
      <c r="A74" s="47" t="s">
        <v>51</v>
      </c>
      <c r="B74" s="47" t="s">
        <v>18</v>
      </c>
      <c r="C74" s="47" t="s">
        <v>19</v>
      </c>
    </row>
    <row r="75" spans="1:3" hidden="1" x14ac:dyDescent="0.25">
      <c r="A75" s="47" t="s">
        <v>86</v>
      </c>
      <c r="B75" s="47" t="s">
        <v>18</v>
      </c>
      <c r="C75" s="47" t="s">
        <v>19</v>
      </c>
    </row>
    <row r="76" spans="1:3" hidden="1" x14ac:dyDescent="0.25">
      <c r="A76" s="47" t="s">
        <v>82</v>
      </c>
      <c r="B76" s="47" t="s">
        <v>83</v>
      </c>
      <c r="C76" s="47" t="s">
        <v>35</v>
      </c>
    </row>
    <row r="77" spans="1:3" hidden="1" x14ac:dyDescent="0.25">
      <c r="A77" s="47" t="s">
        <v>66</v>
      </c>
      <c r="B77" s="47" t="s">
        <v>18</v>
      </c>
      <c r="C77" s="47" t="s">
        <v>19</v>
      </c>
    </row>
    <row r="78" spans="1:3" ht="36" hidden="1" x14ac:dyDescent="0.25">
      <c r="A78" s="47" t="s">
        <v>120</v>
      </c>
      <c r="B78" s="47" t="s">
        <v>121</v>
      </c>
      <c r="C78" s="47" t="s">
        <v>19</v>
      </c>
    </row>
    <row r="79" spans="1:3" hidden="1" x14ac:dyDescent="0.25">
      <c r="A79" s="47" t="s">
        <v>95</v>
      </c>
      <c r="B79" s="47" t="s">
        <v>96</v>
      </c>
      <c r="C79" s="47" t="s">
        <v>19</v>
      </c>
    </row>
    <row r="80" spans="1:3" ht="36" hidden="1" x14ac:dyDescent="0.25">
      <c r="A80" s="47" t="s">
        <v>54</v>
      </c>
      <c r="B80" s="47" t="s">
        <v>55</v>
      </c>
      <c r="C80" s="47" t="s">
        <v>56</v>
      </c>
    </row>
    <row r="81" spans="1:3" ht="24" x14ac:dyDescent="0.25">
      <c r="A81" s="47" t="s">
        <v>29</v>
      </c>
      <c r="B81" s="47" t="s">
        <v>30</v>
      </c>
      <c r="C81" s="47" t="s">
        <v>902</v>
      </c>
    </row>
    <row r="82" spans="1:3" x14ac:dyDescent="0.25">
      <c r="A82" s="47" t="s">
        <v>112</v>
      </c>
      <c r="B82" s="47" t="s">
        <v>113</v>
      </c>
      <c r="C82" s="47" t="s">
        <v>19</v>
      </c>
    </row>
    <row r="83" spans="1:3" x14ac:dyDescent="0.25">
      <c r="A83" s="47" t="s">
        <v>16</v>
      </c>
      <c r="B83" s="47" t="s">
        <v>18</v>
      </c>
      <c r="C83" s="47" t="s">
        <v>19</v>
      </c>
    </row>
    <row r="84" spans="1:3" x14ac:dyDescent="0.25">
      <c r="A84" s="47" t="s">
        <v>90</v>
      </c>
      <c r="B84" s="47" t="s">
        <v>91</v>
      </c>
      <c r="C84" s="47" t="s">
        <v>19</v>
      </c>
    </row>
    <row r="85" spans="1:3" x14ac:dyDescent="0.25">
      <c r="A85" s="47" t="s">
        <v>903</v>
      </c>
      <c r="B85" s="47" t="s">
        <v>18</v>
      </c>
      <c r="C85" s="47" t="s">
        <v>19</v>
      </c>
    </row>
    <row r="86" spans="1:3" x14ac:dyDescent="0.25">
      <c r="A86" s="47" t="s">
        <v>108</v>
      </c>
      <c r="B86" s="47" t="s">
        <v>18</v>
      </c>
      <c r="C86" s="47" t="s">
        <v>19</v>
      </c>
    </row>
    <row r="87" spans="1:3" hidden="1" x14ac:dyDescent="0.25">
      <c r="A87" s="47" t="s">
        <v>72</v>
      </c>
      <c r="B87" s="47" t="s">
        <v>73</v>
      </c>
      <c r="C87" s="47" t="s">
        <v>19</v>
      </c>
    </row>
    <row r="88" spans="1:3" x14ac:dyDescent="0.25">
      <c r="A88" s="47" t="s">
        <v>98</v>
      </c>
      <c r="B88" s="47" t="s">
        <v>18</v>
      </c>
      <c r="C88" s="47" t="s">
        <v>19</v>
      </c>
    </row>
    <row r="89" spans="1:3" hidden="1" x14ac:dyDescent="0.25">
      <c r="A89" s="47" t="s">
        <v>49</v>
      </c>
      <c r="B89" s="47" t="s">
        <v>18</v>
      </c>
      <c r="C89" s="47" t="s">
        <v>19</v>
      </c>
    </row>
    <row r="90" spans="1:3" hidden="1" x14ac:dyDescent="0.25">
      <c r="A90" s="47" t="s">
        <v>53</v>
      </c>
      <c r="B90" s="47" t="s">
        <v>18</v>
      </c>
      <c r="C90" s="47" t="s">
        <v>35</v>
      </c>
    </row>
  </sheetData>
  <autoFilter ref="A47:C90">
    <filterColumn colId="0">
      <filters>
        <filter val="Abbott Power Plant"/>
        <filter val="Activities and Recreation Center"/>
        <filter val="Bousfield Hall"/>
        <filter val="Business Instructional Facility"/>
        <filter val="Digital Computer Laboratory"/>
        <filter val="Electrical &amp; Computer Engineering"/>
        <filter val="Garage &amp; Carpool"/>
        <filter val="Ikenberry Dining Hall"/>
        <filter val="Institute for Genomic Biology"/>
        <filter val="Law Building"/>
        <filter val="North Campus Parking Deck"/>
        <filter val="Oak Street Library"/>
        <filter val="Physical Plant Services Building"/>
        <filter val="Plant Sciences Laboratory"/>
        <filter val="Rehabilitation Education Center"/>
        <filter val="Richard T. Ubben Basketball Complex"/>
        <filter val="Timothy J. Nugent Hall"/>
      </filters>
    </filterColumn>
  </autoFilter>
  <pageMargins left="0.7" right="0.7" top="0.75" bottom="0.75" header="0.3" footer="0.3"/>
  <pageSetup orientation="portrait" horizontalDpi="4294967292"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90"/>
  <sheetViews>
    <sheetView zoomScale="80" zoomScaleNormal="80" workbookViewId="0">
      <selection activeCell="B48" sqref="B48:B88"/>
    </sheetView>
  </sheetViews>
  <sheetFormatPr defaultRowHeight="12" x14ac:dyDescent="0.25"/>
  <cols>
    <col min="1" max="1" width="25" style="51" customWidth="1"/>
    <col min="2" max="2" width="17.7109375" style="51" customWidth="1"/>
    <col min="3" max="3" width="47" style="51" customWidth="1"/>
    <col min="4" max="16384" width="9.140625" style="51"/>
  </cols>
  <sheetData>
    <row r="1" spans="1:3" s="52" customFormat="1" ht="30" customHeight="1" x14ac:dyDescent="0.25">
      <c r="A1" s="57" t="s">
        <v>0</v>
      </c>
      <c r="B1" s="53" t="s">
        <v>906</v>
      </c>
      <c r="C1" s="53" t="s">
        <v>907</v>
      </c>
    </row>
    <row r="2" spans="1:3" ht="24" x14ac:dyDescent="0.25">
      <c r="A2" s="51" t="s">
        <v>58</v>
      </c>
      <c r="B2" s="51" t="s">
        <v>18</v>
      </c>
      <c r="C2" s="51" t="s">
        <v>908</v>
      </c>
    </row>
    <row r="3" spans="1:3" ht="48" x14ac:dyDescent="0.25">
      <c r="A3" s="51" t="s">
        <v>23</v>
      </c>
      <c r="B3" s="51" t="s">
        <v>909</v>
      </c>
      <c r="C3" s="51" t="s">
        <v>910</v>
      </c>
    </row>
    <row r="4" spans="1:3" ht="24" x14ac:dyDescent="0.25">
      <c r="A4" s="51" t="s">
        <v>899</v>
      </c>
      <c r="B4" s="51" t="s">
        <v>18</v>
      </c>
      <c r="C4" s="51" t="s">
        <v>918</v>
      </c>
    </row>
    <row r="5" spans="1:3" x14ac:dyDescent="0.25">
      <c r="A5" s="51" t="s">
        <v>88</v>
      </c>
      <c r="B5" s="51" t="s">
        <v>18</v>
      </c>
    </row>
    <row r="6" spans="1:3" ht="36" x14ac:dyDescent="0.25">
      <c r="A6" s="51" t="s">
        <v>33</v>
      </c>
      <c r="B6" s="51" t="s">
        <v>941</v>
      </c>
    </row>
    <row r="7" spans="1:3" x14ac:dyDescent="0.25">
      <c r="A7" s="51" t="s">
        <v>44</v>
      </c>
      <c r="B7" s="51" t="s">
        <v>18</v>
      </c>
    </row>
    <row r="8" spans="1:3" ht="24" x14ac:dyDescent="0.25">
      <c r="A8" s="51" t="s">
        <v>116</v>
      </c>
      <c r="B8" s="51" t="s">
        <v>909</v>
      </c>
      <c r="C8" s="51" t="s">
        <v>919</v>
      </c>
    </row>
    <row r="9" spans="1:3" ht="24" x14ac:dyDescent="0.25">
      <c r="A9" s="51" t="s">
        <v>187</v>
      </c>
      <c r="B9" s="51" t="s">
        <v>18</v>
      </c>
      <c r="C9" s="51" t="s">
        <v>920</v>
      </c>
    </row>
    <row r="10" spans="1:3" ht="24" x14ac:dyDescent="0.25">
      <c r="A10" s="51" t="s">
        <v>110</v>
      </c>
      <c r="B10" s="51" t="s">
        <v>921</v>
      </c>
    </row>
    <row r="11" spans="1:3" ht="24" x14ac:dyDescent="0.25">
      <c r="A11" s="51" t="s">
        <v>84</v>
      </c>
      <c r="B11" s="51" t="s">
        <v>18</v>
      </c>
    </row>
    <row r="12" spans="1:3" ht="36" x14ac:dyDescent="0.25">
      <c r="A12" s="51" t="s">
        <v>62</v>
      </c>
      <c r="B12" s="51" t="s">
        <v>909</v>
      </c>
      <c r="C12" s="51" t="s">
        <v>922</v>
      </c>
    </row>
    <row r="13" spans="1:3" x14ac:dyDescent="0.25">
      <c r="A13" s="51" t="s">
        <v>123</v>
      </c>
      <c r="B13" s="51" t="s">
        <v>18</v>
      </c>
    </row>
    <row r="14" spans="1:3" ht="24" x14ac:dyDescent="0.25">
      <c r="A14" s="51" t="s">
        <v>945</v>
      </c>
      <c r="B14" s="51" t="s">
        <v>18</v>
      </c>
      <c r="C14" s="51" t="s">
        <v>946</v>
      </c>
    </row>
    <row r="15" spans="1:3" ht="24" x14ac:dyDescent="0.25">
      <c r="A15" s="51" t="s">
        <v>125</v>
      </c>
      <c r="B15" s="51" t="s">
        <v>18</v>
      </c>
      <c r="C15" s="51" t="s">
        <v>923</v>
      </c>
    </row>
    <row r="16" spans="1:3" x14ac:dyDescent="0.25">
      <c r="A16" s="51" t="s">
        <v>901</v>
      </c>
      <c r="B16" s="51" t="s">
        <v>18</v>
      </c>
      <c r="C16" s="51" t="s">
        <v>924</v>
      </c>
    </row>
    <row r="17" spans="1:3" x14ac:dyDescent="0.25">
      <c r="A17" s="51" t="s">
        <v>68</v>
      </c>
      <c r="B17" s="51" t="s">
        <v>925</v>
      </c>
      <c r="C17" s="51" t="s">
        <v>926</v>
      </c>
    </row>
    <row r="18" spans="1:3" x14ac:dyDescent="0.25">
      <c r="A18" s="51" t="s">
        <v>124</v>
      </c>
      <c r="B18" s="51" t="s">
        <v>18</v>
      </c>
    </row>
    <row r="19" spans="1:3" x14ac:dyDescent="0.25">
      <c r="A19" s="51" t="s">
        <v>905</v>
      </c>
    </row>
    <row r="20" spans="1:3" ht="24" x14ac:dyDescent="0.25">
      <c r="A20" s="51" t="s">
        <v>47</v>
      </c>
      <c r="B20" s="51" t="s">
        <v>18</v>
      </c>
      <c r="C20" s="51" t="s">
        <v>927</v>
      </c>
    </row>
    <row r="21" spans="1:3" x14ac:dyDescent="0.25">
      <c r="A21" s="51" t="s">
        <v>78</v>
      </c>
      <c r="B21" s="51" t="s">
        <v>18</v>
      </c>
    </row>
    <row r="22" spans="1:3" x14ac:dyDescent="0.25">
      <c r="A22" s="51" t="s">
        <v>107</v>
      </c>
      <c r="B22" s="51" t="s">
        <v>18</v>
      </c>
    </row>
    <row r="23" spans="1:3" x14ac:dyDescent="0.25">
      <c r="A23" s="51" t="s">
        <v>40</v>
      </c>
      <c r="B23" s="51" t="s">
        <v>909</v>
      </c>
      <c r="C23" s="51" t="s">
        <v>911</v>
      </c>
    </row>
    <row r="24" spans="1:3" ht="24" x14ac:dyDescent="0.25">
      <c r="A24" s="51" t="s">
        <v>101</v>
      </c>
      <c r="B24" s="51" t="s">
        <v>928</v>
      </c>
      <c r="C24" s="51" t="s">
        <v>929</v>
      </c>
    </row>
    <row r="25" spans="1:3" ht="24" x14ac:dyDescent="0.25">
      <c r="A25" s="51" t="s">
        <v>103</v>
      </c>
      <c r="B25" s="51" t="s">
        <v>912</v>
      </c>
      <c r="C25" s="51" t="s">
        <v>913</v>
      </c>
    </row>
    <row r="26" spans="1:3" x14ac:dyDescent="0.25">
      <c r="A26" s="51" t="s">
        <v>80</v>
      </c>
      <c r="B26" s="51" t="s">
        <v>79</v>
      </c>
    </row>
    <row r="27" spans="1:3" ht="24" x14ac:dyDescent="0.25">
      <c r="A27" s="51" t="s">
        <v>36</v>
      </c>
      <c r="B27" s="51" t="s">
        <v>909</v>
      </c>
      <c r="C27" s="51" t="s">
        <v>914</v>
      </c>
    </row>
    <row r="28" spans="1:3" x14ac:dyDescent="0.25">
      <c r="A28" s="51" t="s">
        <v>51</v>
      </c>
      <c r="B28" s="51" t="s">
        <v>18</v>
      </c>
    </row>
    <row r="29" spans="1:3" ht="24" x14ac:dyDescent="0.25">
      <c r="A29" s="51" t="s">
        <v>86</v>
      </c>
      <c r="B29" s="51" t="s">
        <v>18</v>
      </c>
      <c r="C29" s="51" t="s">
        <v>930</v>
      </c>
    </row>
    <row r="30" spans="1:3" ht="24" x14ac:dyDescent="0.25">
      <c r="A30" s="51" t="s">
        <v>82</v>
      </c>
      <c r="B30" s="51" t="s">
        <v>18</v>
      </c>
    </row>
    <row r="31" spans="1:3" ht="24" x14ac:dyDescent="0.25">
      <c r="A31" s="51" t="s">
        <v>66</v>
      </c>
      <c r="B31" s="51" t="s">
        <v>18</v>
      </c>
      <c r="C31" s="51" t="s">
        <v>931</v>
      </c>
    </row>
    <row r="32" spans="1:3" ht="36" x14ac:dyDescent="0.25">
      <c r="A32" s="51" t="s">
        <v>120</v>
      </c>
      <c r="B32" s="51" t="s">
        <v>18</v>
      </c>
      <c r="C32" s="51" t="s">
        <v>932</v>
      </c>
    </row>
    <row r="33" spans="1:3" ht="24" x14ac:dyDescent="0.25">
      <c r="A33" s="51" t="s">
        <v>95</v>
      </c>
      <c r="B33" s="51" t="s">
        <v>18</v>
      </c>
      <c r="C33" s="51" t="s">
        <v>915</v>
      </c>
    </row>
    <row r="34" spans="1:3" ht="24" x14ac:dyDescent="0.25">
      <c r="A34" s="51" t="s">
        <v>54</v>
      </c>
      <c r="B34" s="51" t="s">
        <v>18</v>
      </c>
      <c r="C34" s="51" t="s">
        <v>933</v>
      </c>
    </row>
    <row r="35" spans="1:3" ht="24" x14ac:dyDescent="0.25">
      <c r="A35" s="51" t="s">
        <v>29</v>
      </c>
      <c r="B35" s="51" t="s">
        <v>925</v>
      </c>
      <c r="C35" s="51" t="s">
        <v>934</v>
      </c>
    </row>
    <row r="36" spans="1:3" ht="24" x14ac:dyDescent="0.25">
      <c r="A36" s="51" t="s">
        <v>112</v>
      </c>
      <c r="B36" s="51" t="s">
        <v>909</v>
      </c>
      <c r="C36" s="51" t="s">
        <v>935</v>
      </c>
    </row>
    <row r="37" spans="1:3" ht="24" x14ac:dyDescent="0.25">
      <c r="A37" s="51" t="s">
        <v>16</v>
      </c>
      <c r="B37" s="51" t="s">
        <v>18</v>
      </c>
      <c r="C37" s="51" t="s">
        <v>916</v>
      </c>
    </row>
    <row r="38" spans="1:3" x14ac:dyDescent="0.25">
      <c r="A38" s="51" t="s">
        <v>90</v>
      </c>
      <c r="B38" s="51" t="s">
        <v>909</v>
      </c>
      <c r="C38" s="51" t="s">
        <v>936</v>
      </c>
    </row>
    <row r="39" spans="1:3" ht="24" x14ac:dyDescent="0.25">
      <c r="A39" s="51" t="s">
        <v>903</v>
      </c>
      <c r="B39" s="51" t="s">
        <v>18</v>
      </c>
      <c r="C39" s="51" t="s">
        <v>937</v>
      </c>
    </row>
    <row r="40" spans="1:3" ht="24" x14ac:dyDescent="0.25">
      <c r="A40" s="51" t="s">
        <v>108</v>
      </c>
      <c r="B40" s="51" t="s">
        <v>909</v>
      </c>
      <c r="C40" s="51" t="s">
        <v>938</v>
      </c>
    </row>
    <row r="41" spans="1:3" ht="24" x14ac:dyDescent="0.25">
      <c r="A41" s="51" t="s">
        <v>72</v>
      </c>
      <c r="B41" s="51" t="s">
        <v>18</v>
      </c>
      <c r="C41" s="51" t="s">
        <v>939</v>
      </c>
    </row>
    <row r="42" spans="1:3" x14ac:dyDescent="0.25">
      <c r="A42" s="51" t="s">
        <v>98</v>
      </c>
      <c r="B42" s="51" t="s">
        <v>909</v>
      </c>
      <c r="C42" s="51" t="s">
        <v>940</v>
      </c>
    </row>
    <row r="43" spans="1:3" ht="24" x14ac:dyDescent="0.25">
      <c r="A43" s="51" t="s">
        <v>49</v>
      </c>
      <c r="B43" s="51" t="s">
        <v>18</v>
      </c>
      <c r="C43" s="51" t="s">
        <v>917</v>
      </c>
    </row>
    <row r="44" spans="1:3" x14ac:dyDescent="0.25">
      <c r="A44" s="51" t="s">
        <v>53</v>
      </c>
    </row>
    <row r="47" spans="1:3" x14ac:dyDescent="0.25">
      <c r="A47" s="51" t="s">
        <v>0</v>
      </c>
      <c r="B47" s="51" t="s">
        <v>906</v>
      </c>
      <c r="C47" s="51" t="s">
        <v>907</v>
      </c>
    </row>
    <row r="48" spans="1:3" ht="24" x14ac:dyDescent="0.25">
      <c r="A48" s="51" t="s">
        <v>58</v>
      </c>
      <c r="B48" s="51" t="s">
        <v>18</v>
      </c>
      <c r="C48" s="51" t="s">
        <v>908</v>
      </c>
    </row>
    <row r="49" spans="1:3" ht="48" x14ac:dyDescent="0.25">
      <c r="A49" s="51" t="s">
        <v>23</v>
      </c>
      <c r="B49" s="51" t="s">
        <v>909</v>
      </c>
      <c r="C49" s="51" t="s">
        <v>910</v>
      </c>
    </row>
    <row r="50" spans="1:3" ht="24" hidden="1" x14ac:dyDescent="0.25">
      <c r="A50" s="51" t="s">
        <v>899</v>
      </c>
      <c r="B50" s="51" t="s">
        <v>18</v>
      </c>
      <c r="C50" s="51" t="s">
        <v>918</v>
      </c>
    </row>
    <row r="51" spans="1:3" hidden="1" x14ac:dyDescent="0.25">
      <c r="A51" s="51" t="s">
        <v>88</v>
      </c>
      <c r="B51" s="51" t="s">
        <v>18</v>
      </c>
    </row>
    <row r="52" spans="1:3" ht="36" hidden="1" x14ac:dyDescent="0.25">
      <c r="A52" s="51" t="s">
        <v>33</v>
      </c>
      <c r="B52" s="51" t="s">
        <v>971</v>
      </c>
    </row>
    <row r="53" spans="1:3" hidden="1" x14ac:dyDescent="0.25">
      <c r="A53" s="51" t="s">
        <v>44</v>
      </c>
      <c r="B53" s="51" t="s">
        <v>18</v>
      </c>
    </row>
    <row r="54" spans="1:3" ht="24" x14ac:dyDescent="0.25">
      <c r="A54" s="51" t="s">
        <v>116</v>
      </c>
      <c r="B54" s="51" t="s">
        <v>909</v>
      </c>
      <c r="C54" s="51" t="s">
        <v>919</v>
      </c>
    </row>
    <row r="55" spans="1:3" ht="24" x14ac:dyDescent="0.25">
      <c r="A55" s="51" t="s">
        <v>187</v>
      </c>
      <c r="B55" s="51" t="s">
        <v>18</v>
      </c>
      <c r="C55" s="51" t="s">
        <v>920</v>
      </c>
    </row>
    <row r="56" spans="1:3" ht="24" hidden="1" x14ac:dyDescent="0.25">
      <c r="A56" s="51" t="s">
        <v>110</v>
      </c>
      <c r="B56" s="51" t="s">
        <v>921</v>
      </c>
    </row>
    <row r="57" spans="1:3" ht="24" hidden="1" x14ac:dyDescent="0.25">
      <c r="A57" s="51" t="s">
        <v>84</v>
      </c>
      <c r="B57" s="51" t="s">
        <v>18</v>
      </c>
    </row>
    <row r="58" spans="1:3" ht="36" x14ac:dyDescent="0.25">
      <c r="A58" s="51" t="s">
        <v>62</v>
      </c>
      <c r="B58" s="51" t="s">
        <v>909</v>
      </c>
      <c r="C58" s="51" t="s">
        <v>922</v>
      </c>
    </row>
    <row r="59" spans="1:3" hidden="1" x14ac:dyDescent="0.25">
      <c r="A59" s="51" t="s">
        <v>123</v>
      </c>
      <c r="B59" s="51" t="s">
        <v>18</v>
      </c>
    </row>
    <row r="60" spans="1:3" ht="24" x14ac:dyDescent="0.25">
      <c r="A60" s="51" t="s">
        <v>945</v>
      </c>
      <c r="B60" s="51" t="s">
        <v>18</v>
      </c>
      <c r="C60" s="51" t="s">
        <v>946</v>
      </c>
    </row>
    <row r="61" spans="1:3" ht="24" hidden="1" x14ac:dyDescent="0.25">
      <c r="A61" s="51" t="s">
        <v>125</v>
      </c>
      <c r="B61" s="51" t="s">
        <v>18</v>
      </c>
      <c r="C61" s="51" t="s">
        <v>923</v>
      </c>
    </row>
    <row r="62" spans="1:3" hidden="1" x14ac:dyDescent="0.25">
      <c r="A62" s="51" t="s">
        <v>901</v>
      </c>
      <c r="B62" s="51" t="s">
        <v>18</v>
      </c>
      <c r="C62" s="51" t="s">
        <v>924</v>
      </c>
    </row>
    <row r="63" spans="1:3" hidden="1" x14ac:dyDescent="0.25">
      <c r="A63" s="51" t="s">
        <v>68</v>
      </c>
      <c r="B63" s="51" t="s">
        <v>925</v>
      </c>
      <c r="C63" s="51" t="s">
        <v>926</v>
      </c>
    </row>
    <row r="64" spans="1:3" hidden="1" x14ac:dyDescent="0.25">
      <c r="A64" s="51" t="s">
        <v>124</v>
      </c>
      <c r="B64" s="51" t="s">
        <v>18</v>
      </c>
    </row>
    <row r="65" spans="1:3" x14ac:dyDescent="0.25">
      <c r="A65" s="51" t="s">
        <v>905</v>
      </c>
    </row>
    <row r="66" spans="1:3" ht="24" hidden="1" x14ac:dyDescent="0.25">
      <c r="A66" s="51" t="s">
        <v>47</v>
      </c>
      <c r="B66" s="51" t="s">
        <v>18</v>
      </c>
      <c r="C66" s="51" t="s">
        <v>927</v>
      </c>
    </row>
    <row r="67" spans="1:3" hidden="1" x14ac:dyDescent="0.25">
      <c r="A67" s="51" t="s">
        <v>78</v>
      </c>
      <c r="B67" s="51" t="s">
        <v>18</v>
      </c>
    </row>
    <row r="68" spans="1:3" hidden="1" x14ac:dyDescent="0.25">
      <c r="A68" s="51" t="s">
        <v>107</v>
      </c>
      <c r="B68" s="51" t="s">
        <v>18</v>
      </c>
    </row>
    <row r="69" spans="1:3" x14ac:dyDescent="0.25">
      <c r="A69" s="51" t="s">
        <v>40</v>
      </c>
      <c r="B69" s="51" t="s">
        <v>909</v>
      </c>
      <c r="C69" s="51" t="s">
        <v>911</v>
      </c>
    </row>
    <row r="70" spans="1:3" ht="24" hidden="1" x14ac:dyDescent="0.25">
      <c r="A70" s="51" t="s">
        <v>101</v>
      </c>
      <c r="B70" s="51" t="s">
        <v>928</v>
      </c>
      <c r="C70" s="51" t="s">
        <v>929</v>
      </c>
    </row>
    <row r="71" spans="1:3" ht="24" x14ac:dyDescent="0.25">
      <c r="A71" s="51" t="s">
        <v>103</v>
      </c>
      <c r="B71" s="51" t="s">
        <v>912</v>
      </c>
      <c r="C71" s="51" t="s">
        <v>913</v>
      </c>
    </row>
    <row r="72" spans="1:3" hidden="1" x14ac:dyDescent="0.25">
      <c r="A72" s="51" t="s">
        <v>80</v>
      </c>
      <c r="B72" s="51" t="s">
        <v>79</v>
      </c>
    </row>
    <row r="73" spans="1:3" ht="24" x14ac:dyDescent="0.25">
      <c r="A73" s="51" t="s">
        <v>36</v>
      </c>
      <c r="B73" s="51" t="s">
        <v>909</v>
      </c>
      <c r="C73" s="51" t="s">
        <v>914</v>
      </c>
    </row>
    <row r="74" spans="1:3" hidden="1" x14ac:dyDescent="0.25">
      <c r="A74" s="51" t="s">
        <v>51</v>
      </c>
      <c r="B74" s="51" t="s">
        <v>18</v>
      </c>
    </row>
    <row r="75" spans="1:3" ht="24" hidden="1" x14ac:dyDescent="0.25">
      <c r="A75" s="51" t="s">
        <v>86</v>
      </c>
      <c r="B75" s="51" t="s">
        <v>18</v>
      </c>
      <c r="C75" s="51" t="s">
        <v>930</v>
      </c>
    </row>
    <row r="76" spans="1:3" ht="24" hidden="1" x14ac:dyDescent="0.25">
      <c r="A76" s="51" t="s">
        <v>82</v>
      </c>
      <c r="B76" s="51" t="s">
        <v>18</v>
      </c>
    </row>
    <row r="77" spans="1:3" ht="24" hidden="1" x14ac:dyDescent="0.25">
      <c r="A77" s="51" t="s">
        <v>66</v>
      </c>
      <c r="B77" s="51" t="s">
        <v>18</v>
      </c>
      <c r="C77" s="51" t="s">
        <v>931</v>
      </c>
    </row>
    <row r="78" spans="1:3" ht="36" hidden="1" x14ac:dyDescent="0.25">
      <c r="A78" s="51" t="s">
        <v>120</v>
      </c>
      <c r="B78" s="51" t="s">
        <v>18</v>
      </c>
      <c r="C78" s="51" t="s">
        <v>932</v>
      </c>
    </row>
    <row r="79" spans="1:3" ht="24" hidden="1" x14ac:dyDescent="0.25">
      <c r="A79" s="51" t="s">
        <v>95</v>
      </c>
      <c r="B79" s="51" t="s">
        <v>18</v>
      </c>
      <c r="C79" s="51" t="s">
        <v>915</v>
      </c>
    </row>
    <row r="80" spans="1:3" ht="24" hidden="1" x14ac:dyDescent="0.25">
      <c r="A80" s="51" t="s">
        <v>54</v>
      </c>
      <c r="B80" s="51" t="s">
        <v>18</v>
      </c>
      <c r="C80" s="51" t="s">
        <v>933</v>
      </c>
    </row>
    <row r="81" spans="1:3" ht="24" x14ac:dyDescent="0.25">
      <c r="A81" s="51" t="s">
        <v>29</v>
      </c>
      <c r="B81" s="51" t="s">
        <v>925</v>
      </c>
      <c r="C81" s="51" t="s">
        <v>934</v>
      </c>
    </row>
    <row r="82" spans="1:3" ht="24" x14ac:dyDescent="0.25">
      <c r="A82" s="51" t="s">
        <v>112</v>
      </c>
      <c r="B82" s="51" t="s">
        <v>909</v>
      </c>
      <c r="C82" s="51" t="s">
        <v>935</v>
      </c>
    </row>
    <row r="83" spans="1:3" ht="24" x14ac:dyDescent="0.25">
      <c r="A83" s="51" t="s">
        <v>16</v>
      </c>
      <c r="B83" s="51" t="s">
        <v>18</v>
      </c>
      <c r="C83" s="51" t="s">
        <v>916</v>
      </c>
    </row>
    <row r="84" spans="1:3" x14ac:dyDescent="0.25">
      <c r="A84" s="51" t="s">
        <v>90</v>
      </c>
      <c r="B84" s="51" t="s">
        <v>909</v>
      </c>
      <c r="C84" s="51" t="s">
        <v>936</v>
      </c>
    </row>
    <row r="85" spans="1:3" ht="24" x14ac:dyDescent="0.25">
      <c r="A85" s="51" t="s">
        <v>903</v>
      </c>
      <c r="B85" s="51" t="s">
        <v>18</v>
      </c>
      <c r="C85" s="51" t="s">
        <v>937</v>
      </c>
    </row>
    <row r="86" spans="1:3" ht="24" x14ac:dyDescent="0.25">
      <c r="A86" s="51" t="s">
        <v>108</v>
      </c>
      <c r="B86" s="51" t="s">
        <v>909</v>
      </c>
      <c r="C86" s="51" t="s">
        <v>938</v>
      </c>
    </row>
    <row r="87" spans="1:3" ht="24" hidden="1" x14ac:dyDescent="0.25">
      <c r="A87" s="51" t="s">
        <v>72</v>
      </c>
      <c r="B87" s="51" t="s">
        <v>18</v>
      </c>
      <c r="C87" s="51" t="s">
        <v>939</v>
      </c>
    </row>
    <row r="88" spans="1:3" x14ac:dyDescent="0.25">
      <c r="A88" s="51" t="s">
        <v>98</v>
      </c>
      <c r="B88" s="51" t="s">
        <v>909</v>
      </c>
      <c r="C88" s="51" t="s">
        <v>940</v>
      </c>
    </row>
    <row r="89" spans="1:3" ht="24" hidden="1" x14ac:dyDescent="0.25">
      <c r="A89" s="51" t="s">
        <v>49</v>
      </c>
      <c r="B89" s="51" t="s">
        <v>18</v>
      </c>
      <c r="C89" s="51" t="s">
        <v>917</v>
      </c>
    </row>
    <row r="90" spans="1:3" hidden="1" x14ac:dyDescent="0.25">
      <c r="A90" s="51" t="s">
        <v>53</v>
      </c>
    </row>
  </sheetData>
  <autoFilter ref="A47:C90">
    <filterColumn colId="0">
      <filters>
        <filter val="Abbott Power Plant"/>
        <filter val="Activities and Recreation Center"/>
        <filter val="Bousfield Hall"/>
        <filter val="Business Instructional Facility"/>
        <filter val="Digital Computer Laboratory"/>
        <filter val="Electrical &amp; Computer Engineering"/>
        <filter val="Garage &amp; Carpool"/>
        <filter val="Ikenberry Dining Hall"/>
        <filter val="Institute for Genomic Biology"/>
        <filter val="Law Building"/>
        <filter val="North Campus Parking Deck"/>
        <filter val="Oak Street Library"/>
        <filter val="Physical Plant Services Building"/>
        <filter val="Plant Sciences Laboratory"/>
        <filter val="Rehabilitation Education Center"/>
        <filter val="Richard T. Ubben Basketball Complex"/>
        <filter val="Timothy J. Nugent Hall"/>
      </filters>
    </filterColumn>
    <sortState ref="A48:C90">
      <sortCondition ref="A47"/>
    </sortState>
  </autoFilter>
  <pageMargins left="0.7" right="0.7" top="0.75" bottom="0.75" header="0.3" footer="0.3"/>
  <pageSetup orientation="portrait" horizontalDpi="4294967292"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opLeftCell="A5" workbookViewId="0">
      <selection activeCell="H7" sqref="H7"/>
    </sheetView>
  </sheetViews>
  <sheetFormatPr defaultRowHeight="15.75" x14ac:dyDescent="0.25"/>
  <cols>
    <col min="1" max="1" width="4.28515625" style="108" customWidth="1"/>
    <col min="2" max="2" width="14.7109375" style="109" customWidth="1"/>
    <col min="3" max="3" width="14.7109375" style="97" bestFit="1" customWidth="1"/>
    <col min="4" max="4" width="13.85546875" style="97" customWidth="1"/>
    <col min="5" max="5" width="11.85546875" style="97" customWidth="1"/>
    <col min="6" max="6" width="10.85546875" style="97" customWidth="1"/>
    <col min="7" max="7" width="11.140625" style="97" customWidth="1"/>
    <col min="8" max="8" width="21.140625" style="97" customWidth="1"/>
    <col min="9" max="9" width="8.7109375" style="109" customWidth="1"/>
    <col min="10" max="10" width="9.42578125" style="97" customWidth="1"/>
    <col min="11" max="11" width="22.42578125" style="97" customWidth="1"/>
    <col min="12" max="12" width="31.7109375" style="97" customWidth="1"/>
    <col min="13" max="13" width="45.5703125" style="97" customWidth="1"/>
    <col min="14" max="16384" width="9.140625" style="97"/>
  </cols>
  <sheetData>
    <row r="1" spans="1:13" s="84" customFormat="1" x14ac:dyDescent="0.25">
      <c r="A1" s="120" t="s">
        <v>0</v>
      </c>
      <c r="B1" s="121"/>
      <c r="C1" s="118" t="s">
        <v>894</v>
      </c>
      <c r="D1" s="118" t="s">
        <v>895</v>
      </c>
      <c r="E1" s="126" t="s">
        <v>896</v>
      </c>
      <c r="F1" s="126" t="s">
        <v>943</v>
      </c>
      <c r="G1" s="121" t="s">
        <v>969</v>
      </c>
      <c r="H1" s="126" t="s">
        <v>970</v>
      </c>
      <c r="I1" s="126" t="s">
        <v>972</v>
      </c>
      <c r="J1" s="124" t="s">
        <v>1006</v>
      </c>
      <c r="K1" s="124"/>
      <c r="L1" s="124"/>
      <c r="M1" s="125"/>
    </row>
    <row r="2" spans="1:13" s="84" customFormat="1" ht="110.25" x14ac:dyDescent="0.25">
      <c r="A2" s="122"/>
      <c r="B2" s="123"/>
      <c r="C2" s="119"/>
      <c r="D2" s="119"/>
      <c r="E2" s="127"/>
      <c r="F2" s="127"/>
      <c r="G2" s="123"/>
      <c r="H2" s="127"/>
      <c r="I2" s="127"/>
      <c r="J2" s="85" t="s">
        <v>973</v>
      </c>
      <c r="K2" s="86" t="s">
        <v>985</v>
      </c>
      <c r="L2" s="86" t="s">
        <v>986</v>
      </c>
      <c r="M2" s="87" t="s">
        <v>1005</v>
      </c>
    </row>
    <row r="3" spans="1:13" ht="47.25" x14ac:dyDescent="0.25">
      <c r="A3" s="88">
        <v>1</v>
      </c>
      <c r="B3" s="89" t="s">
        <v>58</v>
      </c>
      <c r="C3" s="90">
        <v>194896</v>
      </c>
      <c r="D3" s="91" t="s">
        <v>420</v>
      </c>
      <c r="E3" s="92" t="s">
        <v>420</v>
      </c>
      <c r="F3" s="91">
        <v>43200</v>
      </c>
      <c r="G3" s="93">
        <v>265</v>
      </c>
      <c r="H3" s="94" t="s">
        <v>19</v>
      </c>
      <c r="I3" s="94" t="s">
        <v>18</v>
      </c>
      <c r="J3" s="95" t="s">
        <v>974</v>
      </c>
      <c r="K3" s="94" t="s">
        <v>975</v>
      </c>
      <c r="L3" s="94" t="s">
        <v>987</v>
      </c>
      <c r="M3" s="96" t="s">
        <v>992</v>
      </c>
    </row>
    <row r="4" spans="1:13" ht="141.75" x14ac:dyDescent="0.25">
      <c r="A4" s="88">
        <v>2</v>
      </c>
      <c r="B4" s="89" t="s">
        <v>23</v>
      </c>
      <c r="C4" s="90">
        <v>442235</v>
      </c>
      <c r="D4" s="90">
        <v>3032277</v>
      </c>
      <c r="E4" s="98">
        <v>6.8567096679367303</v>
      </c>
      <c r="F4" s="90">
        <v>118800.00000000001</v>
      </c>
      <c r="G4" s="93">
        <v>725</v>
      </c>
      <c r="H4" s="94" t="s">
        <v>898</v>
      </c>
      <c r="I4" s="94" t="s">
        <v>909</v>
      </c>
      <c r="J4" s="95" t="s">
        <v>974</v>
      </c>
      <c r="K4" s="94" t="s">
        <v>976</v>
      </c>
      <c r="L4" s="94" t="s">
        <v>988</v>
      </c>
      <c r="M4" s="96" t="s">
        <v>1007</v>
      </c>
    </row>
    <row r="5" spans="1:13" ht="63" x14ac:dyDescent="0.25">
      <c r="A5" s="88">
        <v>3</v>
      </c>
      <c r="B5" s="89" t="s">
        <v>116</v>
      </c>
      <c r="C5" s="90">
        <v>186114</v>
      </c>
      <c r="D5" s="90">
        <v>1409036</v>
      </c>
      <c r="E5" s="98">
        <v>7.5708221842526626</v>
      </c>
      <c r="F5" s="90">
        <v>23760</v>
      </c>
      <c r="G5" s="93">
        <v>145</v>
      </c>
      <c r="H5" s="94" t="s">
        <v>19</v>
      </c>
      <c r="I5" s="94" t="s">
        <v>909</v>
      </c>
      <c r="J5" s="95" t="s">
        <v>974</v>
      </c>
      <c r="K5" s="94" t="s">
        <v>977</v>
      </c>
      <c r="L5" s="94" t="s">
        <v>989</v>
      </c>
      <c r="M5" s="96" t="s">
        <v>993</v>
      </c>
    </row>
    <row r="6" spans="1:13" ht="78.75" x14ac:dyDescent="0.25">
      <c r="A6" s="88">
        <v>4</v>
      </c>
      <c r="B6" s="89" t="s">
        <v>950</v>
      </c>
      <c r="C6" s="90">
        <v>162251</v>
      </c>
      <c r="D6" s="90">
        <v>1195195.96</v>
      </c>
      <c r="E6" s="98">
        <v>7.3663395603108759</v>
      </c>
      <c r="F6" s="90">
        <v>10800</v>
      </c>
      <c r="G6" s="99">
        <v>66</v>
      </c>
      <c r="H6" s="94" t="s">
        <v>19</v>
      </c>
      <c r="I6" s="94" t="s">
        <v>18</v>
      </c>
      <c r="J6" s="95" t="s">
        <v>974</v>
      </c>
      <c r="K6" s="94" t="s">
        <v>978</v>
      </c>
      <c r="L6" s="94" t="s">
        <v>990</v>
      </c>
      <c r="M6" s="96" t="s">
        <v>994</v>
      </c>
    </row>
    <row r="7" spans="1:13" ht="78.75" x14ac:dyDescent="0.25">
      <c r="A7" s="88">
        <v>5</v>
      </c>
      <c r="B7" s="89" t="s">
        <v>62</v>
      </c>
      <c r="C7" s="90">
        <v>194280</v>
      </c>
      <c r="D7" s="90">
        <v>3362598</v>
      </c>
      <c r="E7" s="98">
        <v>17.307998764669549</v>
      </c>
      <c r="F7" s="90">
        <v>43200</v>
      </c>
      <c r="G7" s="93">
        <v>265</v>
      </c>
      <c r="H7" s="94" t="s">
        <v>19</v>
      </c>
      <c r="I7" s="94" t="s">
        <v>909</v>
      </c>
      <c r="J7" s="95" t="s">
        <v>974</v>
      </c>
      <c r="K7" s="94" t="s">
        <v>979</v>
      </c>
      <c r="L7" s="94" t="s">
        <v>987</v>
      </c>
      <c r="M7" s="96" t="s">
        <v>995</v>
      </c>
    </row>
    <row r="8" spans="1:13" ht="47.25" x14ac:dyDescent="0.25">
      <c r="A8" s="88">
        <v>7</v>
      </c>
      <c r="B8" s="89" t="s">
        <v>509</v>
      </c>
      <c r="C8" s="90">
        <v>238390</v>
      </c>
      <c r="D8" s="90">
        <v>2491585.5499999998</v>
      </c>
      <c r="E8" s="98">
        <v>10.451720080540291</v>
      </c>
      <c r="F8" s="90">
        <v>33480</v>
      </c>
      <c r="G8" s="93">
        <v>400</v>
      </c>
      <c r="H8" s="94" t="s">
        <v>947</v>
      </c>
      <c r="I8" s="94" t="s">
        <v>18</v>
      </c>
      <c r="J8" s="95" t="s">
        <v>974</v>
      </c>
      <c r="K8" s="94" t="s">
        <v>980</v>
      </c>
      <c r="L8" s="94" t="s">
        <v>990</v>
      </c>
      <c r="M8" s="96" t="s">
        <v>996</v>
      </c>
    </row>
    <row r="9" spans="1:13" ht="47.25" x14ac:dyDescent="0.25">
      <c r="A9" s="88">
        <v>8</v>
      </c>
      <c r="B9" s="89" t="s">
        <v>955</v>
      </c>
      <c r="C9" s="90">
        <v>27395</v>
      </c>
      <c r="D9" s="90">
        <v>293144</v>
      </c>
      <c r="E9" s="98">
        <v>10.700638802701222</v>
      </c>
      <c r="F9" s="90">
        <v>20520</v>
      </c>
      <c r="G9" s="93">
        <v>125</v>
      </c>
      <c r="H9" s="94" t="s">
        <v>19</v>
      </c>
      <c r="I9" s="94"/>
      <c r="J9" s="95" t="s">
        <v>974</v>
      </c>
      <c r="K9" s="94" t="s">
        <v>975</v>
      </c>
      <c r="L9" s="94" t="s">
        <v>987</v>
      </c>
      <c r="M9" s="96" t="s">
        <v>320</v>
      </c>
    </row>
    <row r="10" spans="1:13" ht="63" x14ac:dyDescent="0.25">
      <c r="A10" s="88">
        <v>9</v>
      </c>
      <c r="B10" s="89" t="s">
        <v>40</v>
      </c>
      <c r="C10" s="90">
        <v>139557</v>
      </c>
      <c r="D10" s="90">
        <v>2448379.2000000002</v>
      </c>
      <c r="E10" s="98">
        <v>17.543936886003571</v>
      </c>
      <c r="F10" s="90">
        <v>62640.000000000007</v>
      </c>
      <c r="G10" s="93">
        <v>380</v>
      </c>
      <c r="H10" s="94" t="s">
        <v>19</v>
      </c>
      <c r="I10" s="94" t="s">
        <v>909</v>
      </c>
      <c r="J10" s="95" t="s">
        <v>974</v>
      </c>
      <c r="K10" s="94" t="s">
        <v>981</v>
      </c>
      <c r="L10" s="94" t="s">
        <v>989</v>
      </c>
      <c r="M10" s="96" t="s">
        <v>997</v>
      </c>
    </row>
    <row r="11" spans="1:13" ht="78.75" x14ac:dyDescent="0.25">
      <c r="A11" s="88">
        <v>10</v>
      </c>
      <c r="B11" s="89" t="s">
        <v>103</v>
      </c>
      <c r="C11" s="90">
        <v>219789</v>
      </c>
      <c r="D11" s="90">
        <v>8466620</v>
      </c>
      <c r="E11" s="98">
        <v>38.52158206279659</v>
      </c>
      <c r="F11" s="90">
        <v>25920</v>
      </c>
      <c r="G11" s="93">
        <v>160</v>
      </c>
      <c r="H11" s="94" t="s">
        <v>19</v>
      </c>
      <c r="I11" s="94" t="s">
        <v>912</v>
      </c>
      <c r="J11" s="95" t="s">
        <v>974</v>
      </c>
      <c r="K11" s="94" t="s">
        <v>976</v>
      </c>
      <c r="L11" s="94" t="s">
        <v>987</v>
      </c>
      <c r="M11" s="96" t="s">
        <v>998</v>
      </c>
    </row>
    <row r="12" spans="1:13" ht="63" x14ac:dyDescent="0.25">
      <c r="A12" s="88">
        <v>11</v>
      </c>
      <c r="B12" s="89" t="s">
        <v>36</v>
      </c>
      <c r="C12" s="90">
        <v>189730</v>
      </c>
      <c r="D12" s="90">
        <v>1545153</v>
      </c>
      <c r="E12" s="98">
        <v>8.1439572023401681</v>
      </c>
      <c r="F12" s="90">
        <v>64800.000000000007</v>
      </c>
      <c r="G12" s="93">
        <v>395</v>
      </c>
      <c r="H12" s="94" t="s">
        <v>19</v>
      </c>
      <c r="I12" s="94" t="s">
        <v>909</v>
      </c>
      <c r="J12" s="95" t="s">
        <v>974</v>
      </c>
      <c r="K12" s="94" t="s">
        <v>976</v>
      </c>
      <c r="L12" s="94" t="s">
        <v>987</v>
      </c>
      <c r="M12" s="96" t="s">
        <v>999</v>
      </c>
    </row>
    <row r="13" spans="1:13" ht="63" x14ac:dyDescent="0.25">
      <c r="A13" s="88">
        <v>12</v>
      </c>
      <c r="B13" s="89" t="s">
        <v>29</v>
      </c>
      <c r="C13" s="90">
        <v>521441</v>
      </c>
      <c r="D13" s="90">
        <v>1486760.37</v>
      </c>
      <c r="E13" s="98">
        <v>2.8512532961543111</v>
      </c>
      <c r="F13" s="90">
        <v>81000</v>
      </c>
      <c r="G13" s="93">
        <v>1595</v>
      </c>
      <c r="H13" s="94" t="s">
        <v>902</v>
      </c>
      <c r="I13" s="94" t="s">
        <v>925</v>
      </c>
      <c r="J13" s="95" t="s">
        <v>974</v>
      </c>
      <c r="K13" s="94" t="s">
        <v>976</v>
      </c>
      <c r="L13" s="94" t="s">
        <v>990</v>
      </c>
      <c r="M13" s="96" t="s">
        <v>320</v>
      </c>
    </row>
    <row r="14" spans="1:13" ht="78.75" x14ac:dyDescent="0.25">
      <c r="A14" s="88">
        <v>13</v>
      </c>
      <c r="B14" s="89" t="s">
        <v>112</v>
      </c>
      <c r="C14" s="90">
        <v>51308</v>
      </c>
      <c r="D14" s="90">
        <v>1686741</v>
      </c>
      <c r="E14" s="98">
        <v>32.874814843689094</v>
      </c>
      <c r="F14" s="90">
        <v>24840</v>
      </c>
      <c r="G14" s="93">
        <v>150</v>
      </c>
      <c r="H14" s="94" t="s">
        <v>19</v>
      </c>
      <c r="I14" s="94" t="s">
        <v>909</v>
      </c>
      <c r="J14" s="95" t="s">
        <v>974</v>
      </c>
      <c r="K14" s="94" t="s">
        <v>976</v>
      </c>
      <c r="L14" s="94" t="s">
        <v>987</v>
      </c>
      <c r="M14" s="96" t="s">
        <v>1000</v>
      </c>
    </row>
    <row r="15" spans="1:13" ht="47.25" x14ac:dyDescent="0.25">
      <c r="A15" s="88">
        <v>14</v>
      </c>
      <c r="B15" s="89" t="s">
        <v>16</v>
      </c>
      <c r="C15" s="90">
        <v>162883</v>
      </c>
      <c r="D15" s="90">
        <v>1773612.82</v>
      </c>
      <c r="E15" s="98">
        <v>10.888876187201857</v>
      </c>
      <c r="F15" s="90">
        <v>129600</v>
      </c>
      <c r="G15" s="93">
        <v>790</v>
      </c>
      <c r="H15" s="94" t="s">
        <v>19</v>
      </c>
      <c r="I15" s="94" t="s">
        <v>18</v>
      </c>
      <c r="J15" s="95" t="s">
        <v>974</v>
      </c>
      <c r="K15" s="94" t="s">
        <v>975</v>
      </c>
      <c r="L15" s="94" t="s">
        <v>320</v>
      </c>
      <c r="M15" s="96" t="s">
        <v>320</v>
      </c>
    </row>
    <row r="16" spans="1:13" ht="110.25" x14ac:dyDescent="0.25">
      <c r="A16" s="88">
        <v>15</v>
      </c>
      <c r="B16" s="89" t="s">
        <v>90</v>
      </c>
      <c r="C16" s="90">
        <v>100848</v>
      </c>
      <c r="D16" s="90">
        <v>2725355</v>
      </c>
      <c r="E16" s="98">
        <v>27.024383230207839</v>
      </c>
      <c r="F16" s="90">
        <v>27000</v>
      </c>
      <c r="G16" s="93">
        <v>165</v>
      </c>
      <c r="H16" s="94" t="s">
        <v>19</v>
      </c>
      <c r="I16" s="94" t="s">
        <v>909</v>
      </c>
      <c r="J16" s="95" t="s">
        <v>974</v>
      </c>
      <c r="K16" s="94" t="s">
        <v>982</v>
      </c>
      <c r="L16" s="94" t="s">
        <v>987</v>
      </c>
      <c r="M16" s="96" t="s">
        <v>1001</v>
      </c>
    </row>
    <row r="17" spans="1:13" ht="110.25" x14ac:dyDescent="0.25">
      <c r="A17" s="88">
        <v>6</v>
      </c>
      <c r="B17" s="89" t="s">
        <v>887</v>
      </c>
      <c r="C17" s="90">
        <v>42080</v>
      </c>
      <c r="D17" s="90">
        <v>456936</v>
      </c>
      <c r="E17" s="98">
        <v>10.858745247148288</v>
      </c>
      <c r="F17" s="90">
        <v>30240.000000000004</v>
      </c>
      <c r="G17" s="93">
        <v>185</v>
      </c>
      <c r="H17" s="94" t="s">
        <v>19</v>
      </c>
      <c r="I17" s="94" t="s">
        <v>18</v>
      </c>
      <c r="J17" s="95" t="s">
        <v>974</v>
      </c>
      <c r="K17" s="94" t="s">
        <v>983</v>
      </c>
      <c r="L17" s="94" t="s">
        <v>987</v>
      </c>
      <c r="M17" s="96" t="s">
        <v>1002</v>
      </c>
    </row>
    <row r="18" spans="1:13" ht="94.5" x14ac:dyDescent="0.25">
      <c r="A18" s="88">
        <v>16</v>
      </c>
      <c r="B18" s="89" t="s">
        <v>108</v>
      </c>
      <c r="C18" s="90">
        <v>39067</v>
      </c>
      <c r="D18" s="90">
        <v>890400</v>
      </c>
      <c r="E18" s="98">
        <v>22.791614406020425</v>
      </c>
      <c r="F18" s="90">
        <v>24840</v>
      </c>
      <c r="G18" s="93">
        <v>150</v>
      </c>
      <c r="H18" s="94" t="s">
        <v>19</v>
      </c>
      <c r="I18" s="94" t="s">
        <v>909</v>
      </c>
      <c r="J18" s="95" t="s">
        <v>974</v>
      </c>
      <c r="K18" s="94" t="s">
        <v>984</v>
      </c>
      <c r="L18" s="94" t="s">
        <v>991</v>
      </c>
      <c r="M18" s="96" t="s">
        <v>1003</v>
      </c>
    </row>
    <row r="19" spans="1:13" ht="63.75" thickBot="1" x14ac:dyDescent="0.3">
      <c r="A19" s="100">
        <v>17</v>
      </c>
      <c r="B19" s="101" t="s">
        <v>98</v>
      </c>
      <c r="C19" s="102">
        <v>115517</v>
      </c>
      <c r="D19" s="102">
        <v>2094929.59</v>
      </c>
      <c r="E19" s="103">
        <v>18.135249270670119</v>
      </c>
      <c r="F19" s="102">
        <v>27000</v>
      </c>
      <c r="G19" s="104">
        <v>160</v>
      </c>
      <c r="H19" s="105" t="s">
        <v>19</v>
      </c>
      <c r="I19" s="105" t="s">
        <v>909</v>
      </c>
      <c r="J19" s="106" t="s">
        <v>974</v>
      </c>
      <c r="K19" s="105" t="s">
        <v>981</v>
      </c>
      <c r="L19" s="105" t="s">
        <v>989</v>
      </c>
      <c r="M19" s="107" t="s">
        <v>1004</v>
      </c>
    </row>
  </sheetData>
  <mergeCells count="9">
    <mergeCell ref="D1:D2"/>
    <mergeCell ref="C1:C2"/>
    <mergeCell ref="A1:B2"/>
    <mergeCell ref="J1:M1"/>
    <mergeCell ref="I1:I2"/>
    <mergeCell ref="H1:H2"/>
    <mergeCell ref="G1:G2"/>
    <mergeCell ref="F1:F2"/>
    <mergeCell ref="E1:E2"/>
  </mergeCells>
  <pageMargins left="0.25" right="0.25" top="0.75" bottom="0.75" header="0.3" footer="0.3"/>
  <pageSetup paperSize="1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topLeftCell="A8" workbookViewId="0">
      <selection activeCell="A22" sqref="A22:B39"/>
    </sheetView>
  </sheetViews>
  <sheetFormatPr defaultRowHeight="15" x14ac:dyDescent="0.25"/>
  <cols>
    <col min="1" max="1" width="45.28515625" style="1" bestFit="1" customWidth="1"/>
    <col min="2" max="2" width="11" style="1" customWidth="1"/>
    <col min="3" max="16384" width="9.140625" style="1"/>
  </cols>
  <sheetData>
    <row r="1" spans="1:2" ht="30" x14ac:dyDescent="0.25">
      <c r="A1" s="65" t="s">
        <v>948</v>
      </c>
      <c r="B1" s="66" t="s">
        <v>949</v>
      </c>
    </row>
    <row r="2" spans="1:2" x14ac:dyDescent="0.25">
      <c r="A2" s="68" t="s">
        <v>950</v>
      </c>
      <c r="B2" s="69" t="s">
        <v>951</v>
      </c>
    </row>
    <row r="3" spans="1:2" x14ac:dyDescent="0.25">
      <c r="A3" s="70" t="s">
        <v>952</v>
      </c>
      <c r="B3" s="68">
        <v>1595</v>
      </c>
    </row>
    <row r="4" spans="1:2" x14ac:dyDescent="0.25">
      <c r="A4" s="68" t="s">
        <v>16</v>
      </c>
      <c r="B4" s="68">
        <v>790</v>
      </c>
    </row>
    <row r="5" spans="1:2" x14ac:dyDescent="0.25">
      <c r="A5" s="68" t="s">
        <v>23</v>
      </c>
      <c r="B5" s="68">
        <v>725</v>
      </c>
    </row>
    <row r="6" spans="1:2" x14ac:dyDescent="0.25">
      <c r="A6" s="70" t="s">
        <v>953</v>
      </c>
      <c r="B6" s="68">
        <v>400</v>
      </c>
    </row>
    <row r="7" spans="1:2" x14ac:dyDescent="0.25">
      <c r="A7" s="68" t="s">
        <v>36</v>
      </c>
      <c r="B7" s="68">
        <v>395</v>
      </c>
    </row>
    <row r="8" spans="1:2" x14ac:dyDescent="0.25">
      <c r="A8" s="68" t="s">
        <v>40</v>
      </c>
      <c r="B8" s="68">
        <v>380</v>
      </c>
    </row>
    <row r="9" spans="1:2" x14ac:dyDescent="0.25">
      <c r="A9" s="68" t="s">
        <v>62</v>
      </c>
      <c r="B9" s="68">
        <v>265</v>
      </c>
    </row>
    <row r="10" spans="1:2" x14ac:dyDescent="0.25">
      <c r="A10" s="68" t="s">
        <v>58</v>
      </c>
      <c r="B10" s="68">
        <v>265</v>
      </c>
    </row>
    <row r="11" spans="1:2" x14ac:dyDescent="0.25">
      <c r="A11" s="68" t="s">
        <v>954</v>
      </c>
      <c r="B11" s="68">
        <v>185</v>
      </c>
    </row>
    <row r="12" spans="1:2" x14ac:dyDescent="0.25">
      <c r="A12" s="68" t="s">
        <v>90</v>
      </c>
      <c r="B12" s="68">
        <v>165</v>
      </c>
    </row>
    <row r="13" spans="1:2" x14ac:dyDescent="0.25">
      <c r="A13" s="68" t="s">
        <v>98</v>
      </c>
      <c r="B13" s="68">
        <v>160</v>
      </c>
    </row>
    <row r="14" spans="1:2" x14ac:dyDescent="0.25">
      <c r="A14" s="68" t="s">
        <v>103</v>
      </c>
      <c r="B14" s="68">
        <v>160</v>
      </c>
    </row>
    <row r="15" spans="1:2" x14ac:dyDescent="0.25">
      <c r="A15" s="68" t="s">
        <v>108</v>
      </c>
      <c r="B15" s="68">
        <v>150</v>
      </c>
    </row>
    <row r="16" spans="1:2" x14ac:dyDescent="0.25">
      <c r="A16" s="68" t="s">
        <v>112</v>
      </c>
      <c r="B16" s="68">
        <v>150</v>
      </c>
    </row>
    <row r="17" spans="1:2" x14ac:dyDescent="0.25">
      <c r="A17" s="68" t="s">
        <v>116</v>
      </c>
      <c r="B17" s="68">
        <v>145</v>
      </c>
    </row>
    <row r="18" spans="1:2" x14ac:dyDescent="0.25">
      <c r="A18" s="68" t="s">
        <v>955</v>
      </c>
      <c r="B18" s="68">
        <v>125</v>
      </c>
    </row>
    <row r="19" spans="1:2" x14ac:dyDescent="0.25">
      <c r="A19" s="65" t="s">
        <v>956</v>
      </c>
      <c r="B19" s="67">
        <f>SUM(B3:B18)</f>
        <v>6055</v>
      </c>
    </row>
    <row r="22" spans="1:2" s="79" customFormat="1" ht="60" x14ac:dyDescent="0.25">
      <c r="A22" s="79" t="s">
        <v>948</v>
      </c>
      <c r="B22" s="79" t="s">
        <v>969</v>
      </c>
    </row>
    <row r="23" spans="1:2" x14ac:dyDescent="0.25">
      <c r="A23" s="80" t="s">
        <v>950</v>
      </c>
      <c r="B23" s="81" t="s">
        <v>951</v>
      </c>
    </row>
    <row r="24" spans="1:2" x14ac:dyDescent="0.25">
      <c r="A24" s="80" t="s">
        <v>952</v>
      </c>
      <c r="B24" s="80">
        <v>1595</v>
      </c>
    </row>
    <row r="25" spans="1:2" x14ac:dyDescent="0.25">
      <c r="A25" s="80" t="s">
        <v>16</v>
      </c>
      <c r="B25" s="80">
        <v>790</v>
      </c>
    </row>
    <row r="26" spans="1:2" x14ac:dyDescent="0.25">
      <c r="A26" s="80" t="s">
        <v>23</v>
      </c>
      <c r="B26" s="80">
        <v>725</v>
      </c>
    </row>
    <row r="27" spans="1:2" x14ac:dyDescent="0.25">
      <c r="A27" s="80" t="s">
        <v>953</v>
      </c>
      <c r="B27" s="80">
        <v>400</v>
      </c>
    </row>
    <row r="28" spans="1:2" x14ac:dyDescent="0.25">
      <c r="A28" s="80" t="s">
        <v>36</v>
      </c>
      <c r="B28" s="80">
        <v>395</v>
      </c>
    </row>
    <row r="29" spans="1:2" x14ac:dyDescent="0.25">
      <c r="A29" s="80" t="s">
        <v>40</v>
      </c>
      <c r="B29" s="80">
        <v>380</v>
      </c>
    </row>
    <row r="30" spans="1:2" x14ac:dyDescent="0.25">
      <c r="A30" s="80" t="s">
        <v>62</v>
      </c>
      <c r="B30" s="80">
        <v>265</v>
      </c>
    </row>
    <row r="31" spans="1:2" x14ac:dyDescent="0.25">
      <c r="A31" s="80" t="s">
        <v>58</v>
      </c>
      <c r="B31" s="80">
        <v>265</v>
      </c>
    </row>
    <row r="32" spans="1:2" x14ac:dyDescent="0.25">
      <c r="A32" s="80" t="s">
        <v>954</v>
      </c>
      <c r="B32" s="80">
        <v>185</v>
      </c>
    </row>
    <row r="33" spans="1:2" x14ac:dyDescent="0.25">
      <c r="A33" s="80" t="s">
        <v>90</v>
      </c>
      <c r="B33" s="80">
        <v>165</v>
      </c>
    </row>
    <row r="34" spans="1:2" x14ac:dyDescent="0.25">
      <c r="A34" s="80" t="s">
        <v>98</v>
      </c>
      <c r="B34" s="80">
        <v>160</v>
      </c>
    </row>
    <row r="35" spans="1:2" x14ac:dyDescent="0.25">
      <c r="A35" s="80" t="s">
        <v>103</v>
      </c>
      <c r="B35" s="80">
        <v>160</v>
      </c>
    </row>
    <row r="36" spans="1:2" x14ac:dyDescent="0.25">
      <c r="A36" s="80" t="s">
        <v>108</v>
      </c>
      <c r="B36" s="80">
        <v>150</v>
      </c>
    </row>
    <row r="37" spans="1:2" x14ac:dyDescent="0.25">
      <c r="A37" s="80" t="s">
        <v>112</v>
      </c>
      <c r="B37" s="80">
        <v>150</v>
      </c>
    </row>
    <row r="38" spans="1:2" x14ac:dyDescent="0.25">
      <c r="A38" s="80" t="s">
        <v>116</v>
      </c>
      <c r="B38" s="80">
        <v>145</v>
      </c>
    </row>
    <row r="39" spans="1:2" x14ac:dyDescent="0.25">
      <c r="A39" s="80" t="s">
        <v>955</v>
      </c>
      <c r="B39" s="80">
        <v>125</v>
      </c>
    </row>
  </sheetData>
  <pageMargins left="0.25" right="0.25" top="0.75" bottom="0.75" header="0.3" footer="0.3"/>
  <pageSetup paperSize="17"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sqref="A1:D9"/>
    </sheetView>
  </sheetViews>
  <sheetFormatPr defaultRowHeight="15" x14ac:dyDescent="0.25"/>
  <cols>
    <col min="1" max="1" width="9.140625" style="1"/>
    <col min="2" max="2" width="33.85546875" style="1" bestFit="1" customWidth="1"/>
    <col min="3" max="3" width="19" style="1" customWidth="1"/>
    <col min="4" max="4" width="19.85546875" style="1" customWidth="1"/>
    <col min="5" max="16384" width="9.140625" style="1"/>
  </cols>
  <sheetData>
    <row r="1" spans="1:4" ht="28.5" customHeight="1" x14ac:dyDescent="0.25">
      <c r="A1" s="71" t="s">
        <v>957</v>
      </c>
      <c r="B1" s="71" t="s">
        <v>948</v>
      </c>
      <c r="C1" s="72" t="s">
        <v>958</v>
      </c>
      <c r="D1" s="72" t="s">
        <v>949</v>
      </c>
    </row>
    <row r="2" spans="1:4" x14ac:dyDescent="0.25">
      <c r="A2" s="73" t="s">
        <v>959</v>
      </c>
      <c r="B2" s="74" t="s">
        <v>187</v>
      </c>
      <c r="C2" s="75">
        <v>3.3000000000000002E-2</v>
      </c>
      <c r="D2" s="75">
        <v>45</v>
      </c>
    </row>
    <row r="3" spans="1:4" x14ac:dyDescent="0.25">
      <c r="A3" s="73" t="s">
        <v>960</v>
      </c>
      <c r="B3" s="74" t="s">
        <v>961</v>
      </c>
      <c r="C3" s="75">
        <v>1.4999999999999999E-2</v>
      </c>
      <c r="D3" s="75">
        <v>19.600000000000001</v>
      </c>
    </row>
    <row r="4" spans="1:4" x14ac:dyDescent="0.25">
      <c r="A4" s="73" t="s">
        <v>960</v>
      </c>
      <c r="B4" s="74" t="s">
        <v>962</v>
      </c>
      <c r="C4" s="75">
        <v>7.0000000000000001E-3</v>
      </c>
      <c r="D4" s="75">
        <v>9.3000000000000007</v>
      </c>
    </row>
    <row r="5" spans="1:4" x14ac:dyDescent="0.25">
      <c r="A5" s="73" t="s">
        <v>963</v>
      </c>
      <c r="B5" s="74" t="s">
        <v>964</v>
      </c>
      <c r="C5" s="75" t="s">
        <v>420</v>
      </c>
      <c r="D5" s="75" t="s">
        <v>420</v>
      </c>
    </row>
    <row r="6" spans="1:4" x14ac:dyDescent="0.25">
      <c r="A6" s="73" t="s">
        <v>965</v>
      </c>
      <c r="B6" s="74" t="s">
        <v>966</v>
      </c>
      <c r="C6" s="75">
        <v>4.758</v>
      </c>
      <c r="D6" s="75">
        <v>7800</v>
      </c>
    </row>
    <row r="7" spans="1:4" x14ac:dyDescent="0.25">
      <c r="A7" s="73" t="s">
        <v>965</v>
      </c>
      <c r="B7" s="74" t="s">
        <v>860</v>
      </c>
      <c r="C7" s="75">
        <v>0.03</v>
      </c>
      <c r="D7" s="75">
        <v>45</v>
      </c>
    </row>
    <row r="8" spans="1:4" x14ac:dyDescent="0.25">
      <c r="A8" s="73" t="s">
        <v>968</v>
      </c>
      <c r="B8" s="74" t="s">
        <v>509</v>
      </c>
      <c r="C8" s="75">
        <v>0.27</v>
      </c>
      <c r="D8" s="75">
        <v>400</v>
      </c>
    </row>
    <row r="9" spans="1:4" x14ac:dyDescent="0.25">
      <c r="A9" s="73"/>
      <c r="B9" s="76"/>
      <c r="C9" s="77" t="s">
        <v>967</v>
      </c>
      <c r="D9" s="78">
        <f>SUM(D2:D8)</f>
        <v>8318.9</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topLeftCell="I4" zoomScale="93" zoomScaleNormal="93" workbookViewId="0">
      <selection activeCell="L14" sqref="L14"/>
    </sheetView>
  </sheetViews>
  <sheetFormatPr defaultRowHeight="15" x14ac:dyDescent="0.25"/>
  <cols>
    <col min="1" max="1" width="9.28515625" bestFit="1" customWidth="1"/>
    <col min="2" max="2" width="12.85546875" customWidth="1"/>
    <col min="3" max="3" width="21.7109375" customWidth="1"/>
    <col min="4" max="4" width="36.42578125" customWidth="1"/>
    <col min="5" max="5" width="36.5703125" customWidth="1"/>
  </cols>
  <sheetData>
    <row r="1" spans="1:5" x14ac:dyDescent="0.25">
      <c r="A1" t="s">
        <v>890</v>
      </c>
      <c r="B1" t="s">
        <v>889</v>
      </c>
      <c r="C1" t="s">
        <v>891</v>
      </c>
      <c r="D1" t="s">
        <v>892</v>
      </c>
      <c r="E1" t="s">
        <v>893</v>
      </c>
    </row>
    <row r="2" spans="1:5" x14ac:dyDescent="0.25">
      <c r="A2" s="44">
        <v>2008</v>
      </c>
      <c r="B2" s="44">
        <v>367850.59348500002</v>
      </c>
    </row>
    <row r="3" spans="1:5" x14ac:dyDescent="0.25">
      <c r="A3" s="44">
        <v>2009</v>
      </c>
      <c r="B3" s="44">
        <v>378530.27760000003</v>
      </c>
    </row>
    <row r="4" spans="1:5" x14ac:dyDescent="0.25">
      <c r="A4" s="44">
        <v>2010</v>
      </c>
      <c r="B4" s="44">
        <v>354601.74958000018</v>
      </c>
    </row>
    <row r="5" spans="1:5" x14ac:dyDescent="0.25">
      <c r="A5" s="44">
        <v>2011</v>
      </c>
      <c r="B5" s="44">
        <v>354348.11269999994</v>
      </c>
    </row>
    <row r="6" spans="1:5" x14ac:dyDescent="0.25">
      <c r="A6" s="44">
        <v>2012</v>
      </c>
      <c r="B6" s="44">
        <v>341053.25295100006</v>
      </c>
    </row>
    <row r="7" spans="1:5" x14ac:dyDescent="0.25">
      <c r="A7" s="44">
        <v>2013</v>
      </c>
      <c r="B7" s="44">
        <v>355284.21523999999</v>
      </c>
    </row>
    <row r="8" spans="1:5" x14ac:dyDescent="0.25">
      <c r="A8" s="44">
        <v>2014</v>
      </c>
      <c r="B8" s="44">
        <v>346854.09360199998</v>
      </c>
    </row>
    <row r="9" spans="1:5" x14ac:dyDescent="0.25">
      <c r="A9" s="44">
        <v>2015</v>
      </c>
      <c r="B9" s="44">
        <v>345805.90270000004</v>
      </c>
    </row>
    <row r="10" spans="1:5" x14ac:dyDescent="0.25">
      <c r="A10" s="44">
        <v>2016</v>
      </c>
      <c r="B10" s="44">
        <v>344811.64377000002</v>
      </c>
      <c r="C10" s="44">
        <v>344811.64377000002</v>
      </c>
      <c r="D10" s="12">
        <v>344811.64377000002</v>
      </c>
      <c r="E10" s="12">
        <v>344811.64377000002</v>
      </c>
    </row>
    <row r="11" spans="1:5" x14ac:dyDescent="0.25">
      <c r="A11" s="44">
        <v>2017</v>
      </c>
      <c r="C11" s="44">
        <f t="shared" ref="C11:C44" si="0">_xlfn.FORECAST.ETS(A11,$B$2:$B$10,$A$2:$A$10,1,1)</f>
        <v>337126.36596515792</v>
      </c>
      <c r="D11" s="12">
        <f t="shared" ref="D11:D44" si="1">C11-_xlfn.FORECAST.ETS.CONFINT(A11,$B$2:$B$10,$A$2:$A$10,0.95,1,1)</f>
        <v>323005.62132929149</v>
      </c>
      <c r="E11" s="12">
        <f t="shared" ref="E11:E44" si="2">C11+_xlfn.FORECAST.ETS.CONFINT(A11,$B$2:$B$10,$A$2:$A$10,0.95,1,1)</f>
        <v>351247.11060102435</v>
      </c>
    </row>
    <row r="12" spans="1:5" x14ac:dyDescent="0.25">
      <c r="A12" s="44">
        <v>2018</v>
      </c>
      <c r="C12" s="44">
        <f t="shared" si="0"/>
        <v>333712.86578424025</v>
      </c>
      <c r="D12" s="12">
        <f t="shared" si="1"/>
        <v>319592.05760516593</v>
      </c>
      <c r="E12" s="12">
        <f t="shared" si="2"/>
        <v>347833.67396331456</v>
      </c>
    </row>
    <row r="13" spans="1:5" x14ac:dyDescent="0.25">
      <c r="A13" s="44">
        <v>2019</v>
      </c>
      <c r="C13" s="44">
        <f t="shared" si="0"/>
        <v>330299.36560332257</v>
      </c>
      <c r="D13" s="12">
        <f t="shared" si="1"/>
        <v>316178.44445925136</v>
      </c>
      <c r="E13" s="12">
        <f t="shared" si="2"/>
        <v>344420.28674739378</v>
      </c>
    </row>
    <row r="14" spans="1:5" x14ac:dyDescent="0.25">
      <c r="A14" s="44">
        <v>2020</v>
      </c>
      <c r="C14" s="44">
        <f t="shared" si="0"/>
        <v>326885.8654224049</v>
      </c>
      <c r="D14" s="12">
        <f t="shared" si="1"/>
        <v>312764.76777233521</v>
      </c>
      <c r="E14" s="12">
        <f t="shared" si="2"/>
        <v>341006.96307247458</v>
      </c>
    </row>
    <row r="15" spans="1:5" x14ac:dyDescent="0.25">
      <c r="A15" s="44">
        <v>2021</v>
      </c>
      <c r="C15" s="44">
        <f t="shared" si="0"/>
        <v>323472.36524148722</v>
      </c>
      <c r="D15" s="12">
        <f t="shared" si="1"/>
        <v>309351.01342665555</v>
      </c>
      <c r="E15" s="12">
        <f t="shared" si="2"/>
        <v>337593.71705631888</v>
      </c>
    </row>
    <row r="16" spans="1:5" x14ac:dyDescent="0.25">
      <c r="A16" s="44">
        <v>2022</v>
      </c>
      <c r="C16" s="44">
        <f t="shared" si="0"/>
        <v>320058.86506056954</v>
      </c>
      <c r="D16" s="12">
        <f t="shared" si="1"/>
        <v>305937.16730660689</v>
      </c>
      <c r="E16" s="12">
        <f t="shared" si="2"/>
        <v>334180.5628145322</v>
      </c>
    </row>
    <row r="17" spans="1:5" x14ac:dyDescent="0.25">
      <c r="A17" s="44">
        <v>2023</v>
      </c>
      <c r="C17" s="44">
        <f t="shared" si="0"/>
        <v>316645.36487965187</v>
      </c>
      <c r="D17" s="12">
        <f t="shared" si="1"/>
        <v>302523.21529958671</v>
      </c>
      <c r="E17" s="12">
        <f t="shared" si="2"/>
        <v>330767.51445971703</v>
      </c>
    </row>
    <row r="18" spans="1:5" x14ac:dyDescent="0.25">
      <c r="A18" s="44">
        <v>2024</v>
      </c>
      <c r="C18" s="44">
        <f t="shared" si="0"/>
        <v>313231.86469873419</v>
      </c>
      <c r="D18" s="12">
        <f t="shared" si="1"/>
        <v>299109.14329698269</v>
      </c>
      <c r="E18" s="12">
        <f t="shared" si="2"/>
        <v>327354.5861004857</v>
      </c>
    </row>
    <row r="19" spans="1:5" x14ac:dyDescent="0.25">
      <c r="A19" s="44">
        <v>2025</v>
      </c>
      <c r="C19" s="44">
        <f t="shared" si="0"/>
        <v>309818.36451781652</v>
      </c>
      <c r="D19" s="12">
        <f t="shared" si="1"/>
        <v>295694.9371953003</v>
      </c>
      <c r="E19" s="12">
        <f t="shared" si="2"/>
        <v>323941.79184033273</v>
      </c>
    </row>
    <row r="20" spans="1:5" x14ac:dyDescent="0.25">
      <c r="A20" s="44">
        <v>2026</v>
      </c>
      <c r="C20" s="44">
        <f t="shared" si="0"/>
        <v>306404.86433689878</v>
      </c>
      <c r="D20" s="12">
        <f t="shared" si="1"/>
        <v>292280.58289743029</v>
      </c>
      <c r="E20" s="12">
        <f t="shared" si="2"/>
        <v>320529.14577636728</v>
      </c>
    </row>
    <row r="21" spans="1:5" x14ac:dyDescent="0.25">
      <c r="A21" s="44">
        <v>2027</v>
      </c>
      <c r="C21" s="44">
        <f t="shared" si="0"/>
        <v>302991.36415598111</v>
      </c>
      <c r="D21" s="12">
        <f t="shared" si="1"/>
        <v>288866.06631405576</v>
      </c>
      <c r="E21" s="12">
        <f t="shared" si="2"/>
        <v>317116.66199790646</v>
      </c>
    </row>
    <row r="22" spans="1:5" x14ac:dyDescent="0.25">
      <c r="A22" s="44">
        <v>2028</v>
      </c>
      <c r="C22" s="44">
        <f t="shared" si="0"/>
        <v>299577.86397506343</v>
      </c>
      <c r="D22" s="12">
        <f t="shared" si="1"/>
        <v>285451.37336519809</v>
      </c>
      <c r="E22" s="12">
        <f t="shared" si="2"/>
        <v>313704.35458492878</v>
      </c>
    </row>
    <row r="23" spans="1:5" x14ac:dyDescent="0.25">
      <c r="A23" s="44">
        <v>2029</v>
      </c>
      <c r="C23" s="44">
        <f t="shared" si="0"/>
        <v>296164.36379414576</v>
      </c>
      <c r="D23" s="12">
        <f t="shared" si="1"/>
        <v>282036.48998190096</v>
      </c>
      <c r="E23" s="12">
        <f t="shared" si="2"/>
        <v>310292.23760639055</v>
      </c>
    </row>
    <row r="24" spans="1:5" x14ac:dyDescent="0.25">
      <c r="A24" s="44">
        <v>2030</v>
      </c>
      <c r="C24" s="44">
        <f t="shared" si="0"/>
        <v>292750.86361322808</v>
      </c>
      <c r="D24" s="12">
        <f t="shared" si="1"/>
        <v>278621.40210805199</v>
      </c>
      <c r="E24" s="12">
        <f t="shared" si="2"/>
        <v>306880.32511840417</v>
      </c>
    </row>
    <row r="25" spans="1:5" x14ac:dyDescent="0.25">
      <c r="A25" s="44">
        <v>2031</v>
      </c>
      <c r="C25" s="44">
        <f t="shared" si="0"/>
        <v>289337.36343231041</v>
      </c>
      <c r="D25" s="12">
        <f t="shared" si="1"/>
        <v>275206.09570234024</v>
      </c>
      <c r="E25" s="12">
        <f t="shared" si="2"/>
        <v>303468.63116228057</v>
      </c>
    </row>
    <row r="26" spans="1:5" x14ac:dyDescent="0.25">
      <c r="A26" s="44">
        <v>2032</v>
      </c>
      <c r="C26" s="44">
        <f t="shared" si="0"/>
        <v>285923.86325139273</v>
      </c>
      <c r="D26" s="12">
        <f t="shared" si="1"/>
        <v>271790.55674034951</v>
      </c>
      <c r="E26" s="12">
        <f t="shared" si="2"/>
        <v>300057.16976243595</v>
      </c>
    </row>
    <row r="27" spans="1:5" x14ac:dyDescent="0.25">
      <c r="A27" s="44">
        <v>2033</v>
      </c>
      <c r="C27" s="44">
        <f t="shared" si="0"/>
        <v>282510.36307047505</v>
      </c>
      <c r="D27" s="12">
        <f t="shared" si="1"/>
        <v>268374.77121678472</v>
      </c>
      <c r="E27" s="12">
        <f t="shared" si="2"/>
        <v>296645.95492416539</v>
      </c>
    </row>
    <row r="28" spans="1:5" x14ac:dyDescent="0.25">
      <c r="A28" s="44">
        <v>2034</v>
      </c>
      <c r="C28" s="44">
        <f t="shared" si="0"/>
        <v>279096.86288955738</v>
      </c>
      <c r="D28" s="12">
        <f t="shared" si="1"/>
        <v>264958.7251478316</v>
      </c>
      <c r="E28" s="12">
        <f t="shared" si="2"/>
        <v>293235.00063128315</v>
      </c>
    </row>
    <row r="29" spans="1:5" x14ac:dyDescent="0.25">
      <c r="A29" s="44">
        <v>2035</v>
      </c>
      <c r="C29" s="44">
        <f t="shared" si="0"/>
        <v>275683.3627086397</v>
      </c>
      <c r="D29" s="12">
        <f t="shared" si="1"/>
        <v>261542.40457364617</v>
      </c>
      <c r="E29" s="12">
        <f t="shared" si="2"/>
        <v>289824.32084363321</v>
      </c>
    </row>
    <row r="30" spans="1:5" x14ac:dyDescent="0.25">
      <c r="A30" s="44">
        <v>2036</v>
      </c>
      <c r="C30" s="44">
        <f t="shared" si="0"/>
        <v>272269.86252772203</v>
      </c>
      <c r="D30" s="12">
        <f t="shared" si="1"/>
        <v>258125.79556097375</v>
      </c>
      <c r="E30" s="12">
        <f t="shared" si="2"/>
        <v>286413.9294944703</v>
      </c>
    </row>
    <row r="31" spans="1:5" x14ac:dyDescent="0.25">
      <c r="A31" s="44">
        <v>2037</v>
      </c>
      <c r="C31" s="44">
        <f t="shared" si="0"/>
        <v>268856.36234680435</v>
      </c>
      <c r="D31" s="12">
        <f t="shared" si="1"/>
        <v>254708.8842058942</v>
      </c>
      <c r="E31" s="12">
        <f t="shared" si="2"/>
        <v>283003.84048771451</v>
      </c>
    </row>
    <row r="32" spans="1:5" x14ac:dyDescent="0.25">
      <c r="A32" s="44">
        <v>2038</v>
      </c>
      <c r="C32" s="44">
        <f t="shared" si="0"/>
        <v>265442.86216588668</v>
      </c>
      <c r="D32" s="12">
        <f t="shared" si="1"/>
        <v>251291.65663669203</v>
      </c>
      <c r="E32" s="12">
        <f t="shared" si="2"/>
        <v>279594.06769508135</v>
      </c>
    </row>
    <row r="33" spans="1:5" x14ac:dyDescent="0.25">
      <c r="A33" s="44">
        <v>2039</v>
      </c>
      <c r="C33" s="44">
        <f t="shared" si="0"/>
        <v>262029.361984969</v>
      </c>
      <c r="D33" s="12">
        <f t="shared" si="1"/>
        <v>247874.09901684814</v>
      </c>
      <c r="E33" s="12">
        <f t="shared" si="2"/>
        <v>276184.62495308986</v>
      </c>
    </row>
    <row r="34" spans="1:5" x14ac:dyDescent="0.25">
      <c r="A34" s="44">
        <v>2040</v>
      </c>
      <c r="C34" s="44">
        <f t="shared" si="0"/>
        <v>258615.86180405132</v>
      </c>
      <c r="D34" s="12">
        <f t="shared" si="1"/>
        <v>244456.1975481509</v>
      </c>
      <c r="E34" s="12">
        <f t="shared" si="2"/>
        <v>272775.52605995175</v>
      </c>
    </row>
    <row r="35" spans="1:5" x14ac:dyDescent="0.25">
      <c r="A35" s="44">
        <v>2041</v>
      </c>
      <c r="C35" s="44">
        <f t="shared" si="0"/>
        <v>255202.36162313365</v>
      </c>
      <c r="D35" s="12">
        <f t="shared" si="1"/>
        <v>241037.93847392366</v>
      </c>
      <c r="E35" s="12">
        <f t="shared" si="2"/>
        <v>269366.78477234364</v>
      </c>
    </row>
    <row r="36" spans="1:5" x14ac:dyDescent="0.25">
      <c r="A36" s="44">
        <v>2042</v>
      </c>
      <c r="C36" s="44">
        <f t="shared" si="0"/>
        <v>251788.86144221597</v>
      </c>
      <c r="D36" s="12">
        <f t="shared" si="1"/>
        <v>237619.30808236482</v>
      </c>
      <c r="E36" s="12">
        <f t="shared" si="2"/>
        <v>265958.4148020671</v>
      </c>
    </row>
    <row r="37" spans="1:5" x14ac:dyDescent="0.25">
      <c r="A37" s="44">
        <v>2043</v>
      </c>
      <c r="C37" s="44">
        <f t="shared" si="0"/>
        <v>248375.3612612983</v>
      </c>
      <c r="D37" s="12">
        <f t="shared" si="1"/>
        <v>234200.29270999806</v>
      </c>
      <c r="E37" s="12">
        <f t="shared" si="2"/>
        <v>262550.42981259851</v>
      </c>
    </row>
    <row r="38" spans="1:5" x14ac:dyDescent="0.25">
      <c r="A38" s="44">
        <v>2044</v>
      </c>
      <c r="C38" s="44">
        <f t="shared" si="0"/>
        <v>244961.86108038062</v>
      </c>
      <c r="D38" s="12">
        <f t="shared" si="1"/>
        <v>230780.87874522802</v>
      </c>
      <c r="E38" s="12">
        <f t="shared" si="2"/>
        <v>259142.84341553322</v>
      </c>
    </row>
    <row r="39" spans="1:5" x14ac:dyDescent="0.25">
      <c r="A39" s="44">
        <v>2045</v>
      </c>
      <c r="C39" s="44">
        <f t="shared" si="0"/>
        <v>241548.36089946295</v>
      </c>
      <c r="D39" s="12">
        <f t="shared" si="1"/>
        <v>227361.05263199817</v>
      </c>
      <c r="E39" s="12">
        <f t="shared" si="2"/>
        <v>255735.66916692772</v>
      </c>
    </row>
    <row r="40" spans="1:5" x14ac:dyDescent="0.25">
      <c r="A40" s="44">
        <v>2046</v>
      </c>
      <c r="C40" s="44">
        <f t="shared" si="0"/>
        <v>238134.86071854524</v>
      </c>
      <c r="D40" s="12">
        <f t="shared" si="1"/>
        <v>223940.80087354628</v>
      </c>
      <c r="E40" s="12">
        <f t="shared" si="2"/>
        <v>252328.9205635442</v>
      </c>
    </row>
    <row r="41" spans="1:5" x14ac:dyDescent="0.25">
      <c r="A41" s="44">
        <v>2047</v>
      </c>
      <c r="C41" s="44">
        <f t="shared" si="0"/>
        <v>234721.36053762757</v>
      </c>
      <c r="D41" s="12">
        <f t="shared" si="1"/>
        <v>220520.11003625338</v>
      </c>
      <c r="E41" s="12">
        <f t="shared" si="2"/>
        <v>248922.61103900176</v>
      </c>
    </row>
    <row r="42" spans="1:5" x14ac:dyDescent="0.25">
      <c r="A42" s="44">
        <v>2048</v>
      </c>
      <c r="C42" s="44">
        <f t="shared" si="0"/>
        <v>231307.86035670989</v>
      </c>
      <c r="D42" s="12">
        <f t="shared" si="1"/>
        <v>217098.9667535809</v>
      </c>
      <c r="E42" s="12">
        <f t="shared" si="2"/>
        <v>245516.75395983888</v>
      </c>
    </row>
    <row r="43" spans="1:5" x14ac:dyDescent="0.25">
      <c r="A43" s="44">
        <v>2049</v>
      </c>
      <c r="C43" s="44">
        <f t="shared" si="0"/>
        <v>227894.36017579222</v>
      </c>
      <c r="D43" s="12">
        <f t="shared" si="1"/>
        <v>213677.35773009199</v>
      </c>
      <c r="E43" s="12">
        <f t="shared" si="2"/>
        <v>242111.36262149244</v>
      </c>
    </row>
    <row r="44" spans="1:5" x14ac:dyDescent="0.25">
      <c r="A44" s="44">
        <v>2050</v>
      </c>
      <c r="C44" s="44">
        <f t="shared" si="0"/>
        <v>224480.85999487454</v>
      </c>
      <c r="D44" s="12">
        <f t="shared" si="1"/>
        <v>210255.26974555067</v>
      </c>
      <c r="E44" s="12">
        <f t="shared" si="2"/>
        <v>238706.45024419841</v>
      </c>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main sheet</vt:lpstr>
      <vt:lpstr>energy intensive</vt:lpstr>
      <vt:lpstr>Bldg rooftop</vt:lpstr>
      <vt:lpstr>ARC</vt:lpstr>
      <vt:lpstr>rooftype</vt:lpstr>
      <vt:lpstr>poster</vt:lpstr>
      <vt:lpstr>Final Buildings list</vt:lpstr>
      <vt:lpstr>solar on campus</vt:lpstr>
      <vt:lpstr>projected energy use</vt:lpstr>
      <vt:lpstr>Sheet3</vt:lpstr>
      <vt:lpstr>calc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NIharika Kishore</dc:creator>
  <cp:lastModifiedBy>NIharika Kishore</cp:lastModifiedBy>
  <dcterms:created xsi:type="dcterms:W3CDTF">2017-03-18T20:42:48Z</dcterms:created>
  <dcterms:modified xsi:type="dcterms:W3CDTF">2017-05-01T06:21:11Z</dcterms:modified>
</cp:coreProperties>
</file>