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9525" activeTab="3"/>
  </bookViews>
  <sheets>
    <sheet name="by floor" sheetId="1" r:id="rId1"/>
    <sheet name="by building" sheetId="4" r:id="rId2"/>
    <sheet name="summary" sheetId="5" r:id="rId3"/>
    <sheet name="simple summary" sheetId="6" r:id="rId4"/>
  </sheets>
  <calcPr calcId="145621"/>
</workbook>
</file>

<file path=xl/calcChain.xml><?xml version="1.0" encoding="utf-8"?>
<calcChain xmlns="http://schemas.openxmlformats.org/spreadsheetml/2006/main">
  <c r="D10" i="6" l="1"/>
  <c r="D8" i="6"/>
  <c r="E12" i="4"/>
  <c r="I12" i="4"/>
  <c r="J12" i="4"/>
  <c r="K12" i="4"/>
  <c r="L12" i="4"/>
  <c r="M12" i="4"/>
  <c r="N12" i="4"/>
  <c r="O12" i="4"/>
  <c r="P12" i="4"/>
  <c r="Q12" i="4"/>
  <c r="R12" i="4"/>
  <c r="H12" i="4"/>
  <c r="I10" i="4"/>
  <c r="J10" i="4"/>
  <c r="K10" i="4"/>
  <c r="L10" i="4"/>
  <c r="M10" i="4"/>
  <c r="N10" i="4"/>
  <c r="O10" i="4"/>
  <c r="P10" i="4"/>
  <c r="Q10" i="4"/>
  <c r="R10" i="4"/>
  <c r="H10" i="4"/>
  <c r="I9" i="4"/>
  <c r="J9" i="4"/>
  <c r="K9" i="4"/>
  <c r="L9" i="4"/>
  <c r="M9" i="4"/>
  <c r="N9" i="4"/>
  <c r="O9" i="4"/>
  <c r="P9" i="4"/>
  <c r="Q9" i="4"/>
  <c r="R9" i="4"/>
  <c r="H9" i="4"/>
  <c r="R7" i="4"/>
  <c r="Q7" i="4"/>
  <c r="P7" i="4"/>
  <c r="O7" i="4"/>
  <c r="N7" i="4"/>
  <c r="M7" i="4"/>
  <c r="L7" i="4"/>
  <c r="K7" i="4"/>
  <c r="J7" i="4"/>
  <c r="I7" i="4"/>
  <c r="H7" i="4"/>
  <c r="F7" i="4"/>
  <c r="G7" i="4"/>
  <c r="D7" i="4"/>
  <c r="E7" i="4"/>
  <c r="C7" i="4"/>
  <c r="F6" i="4"/>
  <c r="E4" i="4"/>
  <c r="F4" i="4" s="1"/>
  <c r="E5" i="4"/>
  <c r="F5" i="4" s="1"/>
  <c r="E6" i="4"/>
  <c r="G6" i="4" s="1"/>
  <c r="E3" i="4"/>
  <c r="G3" i="4" s="1"/>
  <c r="G5" i="4" l="1"/>
  <c r="G4" i="4"/>
  <c r="F3" i="4"/>
</calcChain>
</file>

<file path=xl/sharedStrings.xml><?xml version="1.0" encoding="utf-8"?>
<sst xmlns="http://schemas.openxmlformats.org/spreadsheetml/2006/main" count="146" uniqueCount="39">
  <si>
    <t>Alumni Center</t>
  </si>
  <si>
    <t>Building</t>
  </si>
  <si>
    <t># of Bins</t>
  </si>
  <si>
    <t>total # of Bins</t>
  </si>
  <si>
    <t>3.5 gal</t>
  </si>
  <si>
    <t>landfill</t>
  </si>
  <si>
    <t>23 gal</t>
  </si>
  <si>
    <t>paper</t>
  </si>
  <si>
    <t>bottles and cans</t>
  </si>
  <si>
    <t>35 gal</t>
  </si>
  <si>
    <t>basement</t>
  </si>
  <si>
    <t>first floor</t>
  </si>
  <si>
    <t>second floor</t>
  </si>
  <si>
    <t>shredded paper</t>
  </si>
  <si>
    <t>third floor</t>
  </si>
  <si>
    <t>Henry Admin Building</t>
  </si>
  <si>
    <t>GSF</t>
  </si>
  <si>
    <t>NSF</t>
  </si>
  <si>
    <t>fourth floor</t>
  </si>
  <si>
    <t>Swanlund Admin Building</t>
  </si>
  <si>
    <t>fifth floor</t>
  </si>
  <si>
    <t>Corrugated Cardboard</t>
  </si>
  <si>
    <t>400 gal</t>
  </si>
  <si>
    <t>Illini Union Bookstore</t>
  </si>
  <si>
    <t>floor</t>
  </si>
  <si>
    <t>Bin/GSF</t>
  </si>
  <si>
    <t>Bin/NSF</t>
  </si>
  <si>
    <t>Total for four buildings</t>
  </si>
  <si>
    <t>per 1K NSF</t>
  </si>
  <si>
    <t>per 1K GSF</t>
  </si>
  <si>
    <t>Campus total</t>
  </si>
  <si>
    <t>rough total</t>
  </si>
  <si>
    <t>Campus Waste Bins, estimated based on 21M GSF</t>
  </si>
  <si>
    <t>Waste Stream</t>
  </si>
  <si>
    <t>Container Size</t>
  </si>
  <si>
    <t>Estimated count</t>
  </si>
  <si>
    <t>small</t>
  </si>
  <si>
    <t>large</t>
  </si>
  <si>
    <t>large bins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</si>
</sst>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5" formatCode="_(* #,##0_);_(* \(#,##0\);_(* &quot;-&quot;??_);_(@_)"/>
    <numFmt numFmtId="170" formatCode="_(* #,##0.00000_);_(* \(#,##0.00000\);_(* &quot;-&quot;??_);_(@_)"/>
    <numFmt numFmtId="175" formatCode="0.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165" fontId="0" fillId="0" borderId="0" xfId="1" applyNumberFormat="1" applyFont="1"/>
    <xf numFmtId="0" fontId="2" fillId="0" borderId="0" xfId="0" applyFont="1"/>
    <xf numFmtId="165" fontId="2" fillId="0" borderId="0" xfId="1" applyNumberFormat="1" applyFont="1"/>
    <xf numFmtId="165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70" fontId="0" fillId="0" borderId="0" xfId="1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165" fontId="0" fillId="0" borderId="0" xfId="0" applyNumberFormat="1"/>
    <xf numFmtId="165" fontId="2" fillId="0" borderId="0" xfId="1" applyNumberFormat="1" applyFont="1" applyAlignment="1"/>
    <xf numFmtId="170" fontId="2" fillId="0" borderId="0" xfId="1" applyNumberFormat="1" applyFont="1" applyAlignment="1">
      <alignment horizontal="center"/>
    </xf>
    <xf numFmtId="170" fontId="2" fillId="0" borderId="0" xfId="0" applyNumberFormat="1" applyFont="1" applyAlignment="1">
      <alignment horizontal="center"/>
    </xf>
    <xf numFmtId="175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165" fontId="2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3"/>
  <sheetViews>
    <sheetView workbookViewId="0">
      <selection activeCell="B5" sqref="B5"/>
    </sheetView>
  </sheetViews>
  <sheetFormatPr defaultRowHeight="15" x14ac:dyDescent="0.25"/>
  <cols>
    <col min="2" max="2" width="24.140625" bestFit="1" customWidth="1"/>
    <col min="3" max="3" width="16.140625" customWidth="1"/>
    <col min="14" max="14" width="20.5703125" customWidth="1"/>
  </cols>
  <sheetData>
    <row r="1" spans="2:14" s="2" customFormat="1" x14ac:dyDescent="0.25">
      <c r="D1" s="2" t="s">
        <v>5</v>
      </c>
      <c r="E1" s="2" t="s">
        <v>5</v>
      </c>
      <c r="F1" s="2" t="s">
        <v>5</v>
      </c>
      <c r="G1" s="2" t="s">
        <v>7</v>
      </c>
      <c r="H1" s="2" t="s">
        <v>7</v>
      </c>
      <c r="I1" s="2" t="s">
        <v>7</v>
      </c>
      <c r="J1" s="2" t="s">
        <v>13</v>
      </c>
      <c r="K1" s="2" t="s">
        <v>13</v>
      </c>
      <c r="L1" s="2" t="s">
        <v>8</v>
      </c>
      <c r="M1" s="2" t="s">
        <v>8</v>
      </c>
      <c r="N1" s="2" t="s">
        <v>21</v>
      </c>
    </row>
    <row r="2" spans="2:14" s="2" customFormat="1" x14ac:dyDescent="0.25">
      <c r="B2" s="2" t="s">
        <v>1</v>
      </c>
      <c r="C2" s="2" t="s">
        <v>24</v>
      </c>
      <c r="D2" s="2" t="s">
        <v>4</v>
      </c>
      <c r="E2" s="2" t="s">
        <v>6</v>
      </c>
      <c r="F2" s="2" t="s">
        <v>9</v>
      </c>
      <c r="G2" s="2" t="s">
        <v>4</v>
      </c>
      <c r="H2" s="2" t="s">
        <v>6</v>
      </c>
      <c r="I2" s="2" t="s">
        <v>9</v>
      </c>
      <c r="J2" s="2" t="s">
        <v>4</v>
      </c>
      <c r="K2" s="2" t="s">
        <v>9</v>
      </c>
      <c r="L2" s="2" t="s">
        <v>6</v>
      </c>
      <c r="M2" s="2" t="s">
        <v>9</v>
      </c>
      <c r="N2" s="2" t="s">
        <v>22</v>
      </c>
    </row>
    <row r="3" spans="2:14" x14ac:dyDescent="0.25">
      <c r="B3" t="s">
        <v>0</v>
      </c>
      <c r="C3" t="s">
        <v>10</v>
      </c>
      <c r="D3">
        <v>6</v>
      </c>
      <c r="E3">
        <v>2</v>
      </c>
      <c r="G3">
        <v>2</v>
      </c>
      <c r="M3">
        <v>1</v>
      </c>
    </row>
    <row r="4" spans="2:14" x14ac:dyDescent="0.25">
      <c r="B4" t="s">
        <v>0</v>
      </c>
      <c r="C4" t="s">
        <v>11</v>
      </c>
      <c r="D4">
        <v>11</v>
      </c>
      <c r="E4">
        <v>7</v>
      </c>
      <c r="G4">
        <v>4</v>
      </c>
      <c r="M4">
        <v>4</v>
      </c>
    </row>
    <row r="5" spans="2:14" x14ac:dyDescent="0.25">
      <c r="B5" t="s">
        <v>0</v>
      </c>
      <c r="C5" t="s">
        <v>12</v>
      </c>
      <c r="D5">
        <v>25</v>
      </c>
      <c r="E5">
        <v>2</v>
      </c>
      <c r="G5">
        <v>19</v>
      </c>
      <c r="H5">
        <v>2</v>
      </c>
      <c r="K5">
        <v>1</v>
      </c>
      <c r="M5">
        <v>1</v>
      </c>
    </row>
    <row r="6" spans="2:14" x14ac:dyDescent="0.25">
      <c r="B6" t="s">
        <v>0</v>
      </c>
      <c r="C6" t="s">
        <v>14</v>
      </c>
      <c r="D6">
        <v>30</v>
      </c>
      <c r="E6">
        <v>2</v>
      </c>
      <c r="G6">
        <v>21</v>
      </c>
      <c r="H6">
        <v>4</v>
      </c>
      <c r="K6">
        <v>2</v>
      </c>
      <c r="M6">
        <v>1</v>
      </c>
    </row>
    <row r="7" spans="2:14" x14ac:dyDescent="0.25">
      <c r="B7" t="s">
        <v>15</v>
      </c>
      <c r="C7" t="s">
        <v>10</v>
      </c>
      <c r="D7">
        <v>43</v>
      </c>
      <c r="G7">
        <v>7</v>
      </c>
      <c r="H7">
        <v>3</v>
      </c>
      <c r="M7">
        <v>2</v>
      </c>
    </row>
    <row r="8" spans="2:14" x14ac:dyDescent="0.25">
      <c r="B8" t="s">
        <v>15</v>
      </c>
      <c r="C8" t="s">
        <v>11</v>
      </c>
      <c r="D8">
        <v>94</v>
      </c>
      <c r="E8">
        <v>4</v>
      </c>
      <c r="G8">
        <v>66</v>
      </c>
      <c r="H8">
        <v>9</v>
      </c>
      <c r="I8">
        <v>2</v>
      </c>
      <c r="K8">
        <v>4</v>
      </c>
      <c r="M8">
        <v>2</v>
      </c>
    </row>
    <row r="9" spans="2:14" x14ac:dyDescent="0.25">
      <c r="B9" t="s">
        <v>15</v>
      </c>
      <c r="C9" t="s">
        <v>12</v>
      </c>
      <c r="D9">
        <v>88</v>
      </c>
      <c r="E9">
        <v>4</v>
      </c>
      <c r="G9">
        <v>75</v>
      </c>
      <c r="H9">
        <v>11</v>
      </c>
      <c r="J9">
        <v>6</v>
      </c>
      <c r="K9">
        <v>7</v>
      </c>
      <c r="M9">
        <v>2</v>
      </c>
    </row>
    <row r="10" spans="2:14" x14ac:dyDescent="0.25">
      <c r="B10" t="s">
        <v>15</v>
      </c>
      <c r="C10" t="s">
        <v>14</v>
      </c>
      <c r="D10">
        <v>56</v>
      </c>
      <c r="E10">
        <v>4</v>
      </c>
      <c r="G10">
        <v>47</v>
      </c>
      <c r="H10">
        <v>6</v>
      </c>
      <c r="M10">
        <v>1</v>
      </c>
    </row>
    <row r="11" spans="2:14" x14ac:dyDescent="0.25">
      <c r="B11" t="s">
        <v>15</v>
      </c>
      <c r="C11" t="s">
        <v>18</v>
      </c>
      <c r="D11">
        <v>11</v>
      </c>
      <c r="E11">
        <v>2</v>
      </c>
      <c r="G11">
        <v>10</v>
      </c>
      <c r="H11">
        <v>1</v>
      </c>
      <c r="M11">
        <v>0</v>
      </c>
    </row>
    <row r="12" spans="2:14" x14ac:dyDescent="0.25">
      <c r="B12" t="s">
        <v>19</v>
      </c>
      <c r="C12" t="s">
        <v>10</v>
      </c>
      <c r="D12">
        <v>7</v>
      </c>
      <c r="E12">
        <v>1</v>
      </c>
      <c r="G12">
        <v>7</v>
      </c>
      <c r="H12">
        <v>1</v>
      </c>
      <c r="K12">
        <v>1</v>
      </c>
    </row>
    <row r="13" spans="2:14" x14ac:dyDescent="0.25">
      <c r="B13" t="s">
        <v>19</v>
      </c>
      <c r="C13" t="s">
        <v>11</v>
      </c>
      <c r="D13">
        <v>22</v>
      </c>
      <c r="E13">
        <v>3</v>
      </c>
      <c r="G13">
        <v>20</v>
      </c>
      <c r="H13">
        <v>4</v>
      </c>
      <c r="K13">
        <v>1</v>
      </c>
    </row>
    <row r="14" spans="2:14" x14ac:dyDescent="0.25">
      <c r="B14" t="s">
        <v>19</v>
      </c>
      <c r="C14" t="s">
        <v>12</v>
      </c>
      <c r="D14">
        <v>23</v>
      </c>
      <c r="E14">
        <v>1</v>
      </c>
      <c r="G14">
        <v>20</v>
      </c>
      <c r="H14">
        <v>1</v>
      </c>
    </row>
    <row r="15" spans="2:14" x14ac:dyDescent="0.25">
      <c r="B15" t="s">
        <v>19</v>
      </c>
      <c r="C15" t="s">
        <v>14</v>
      </c>
      <c r="D15">
        <v>20</v>
      </c>
      <c r="E15">
        <v>3</v>
      </c>
      <c r="G15">
        <v>18</v>
      </c>
      <c r="H15">
        <v>1</v>
      </c>
    </row>
    <row r="16" spans="2:14" x14ac:dyDescent="0.25">
      <c r="B16" t="s">
        <v>19</v>
      </c>
      <c r="C16" t="s">
        <v>18</v>
      </c>
      <c r="D16">
        <v>21</v>
      </c>
      <c r="E16">
        <v>1</v>
      </c>
      <c r="G16">
        <v>19</v>
      </c>
      <c r="H16">
        <v>2</v>
      </c>
    </row>
    <row r="17" spans="2:14" x14ac:dyDescent="0.25">
      <c r="B17" t="s">
        <v>19</v>
      </c>
      <c r="C17" t="s">
        <v>20</v>
      </c>
      <c r="D17">
        <v>23</v>
      </c>
      <c r="E17">
        <v>1</v>
      </c>
      <c r="G17">
        <v>17</v>
      </c>
    </row>
    <row r="18" spans="2:14" x14ac:dyDescent="0.25">
      <c r="B18" t="s">
        <v>23</v>
      </c>
      <c r="C18" t="s">
        <v>10</v>
      </c>
      <c r="D18">
        <v>8</v>
      </c>
      <c r="E18">
        <v>2</v>
      </c>
      <c r="F18">
        <v>5</v>
      </c>
      <c r="G18">
        <v>6</v>
      </c>
      <c r="H18">
        <v>1</v>
      </c>
      <c r="I18">
        <v>1</v>
      </c>
      <c r="J18">
        <v>1</v>
      </c>
      <c r="L18">
        <v>2</v>
      </c>
    </row>
    <row r="19" spans="2:14" x14ac:dyDescent="0.25">
      <c r="B19" t="s">
        <v>23</v>
      </c>
      <c r="C19" t="s">
        <v>11</v>
      </c>
      <c r="D19">
        <v>5</v>
      </c>
      <c r="E19">
        <v>16</v>
      </c>
      <c r="F19">
        <v>6</v>
      </c>
      <c r="G19">
        <v>2</v>
      </c>
      <c r="H19">
        <v>2</v>
      </c>
      <c r="K19">
        <v>3</v>
      </c>
      <c r="N19">
        <v>2</v>
      </c>
    </row>
    <row r="20" spans="2:14" x14ac:dyDescent="0.25">
      <c r="B20" t="s">
        <v>23</v>
      </c>
      <c r="C20" t="s">
        <v>12</v>
      </c>
      <c r="D20">
        <v>23</v>
      </c>
      <c r="F20">
        <v>2</v>
      </c>
      <c r="G20">
        <v>21</v>
      </c>
      <c r="H20">
        <v>5</v>
      </c>
      <c r="I20">
        <v>3</v>
      </c>
      <c r="N20">
        <v>1</v>
      </c>
    </row>
    <row r="21" spans="2:14" x14ac:dyDescent="0.25">
      <c r="B21" t="s">
        <v>23</v>
      </c>
      <c r="C21" t="s">
        <v>14</v>
      </c>
      <c r="D21">
        <v>43</v>
      </c>
      <c r="F21">
        <v>6</v>
      </c>
      <c r="G21">
        <v>39</v>
      </c>
      <c r="H21">
        <v>2</v>
      </c>
      <c r="K21">
        <v>3</v>
      </c>
      <c r="L21">
        <v>1</v>
      </c>
    </row>
    <row r="22" spans="2:14" x14ac:dyDescent="0.25">
      <c r="B22" t="s">
        <v>23</v>
      </c>
      <c r="C22" t="s">
        <v>18</v>
      </c>
      <c r="D22">
        <v>35</v>
      </c>
      <c r="E22">
        <v>4</v>
      </c>
      <c r="G22">
        <v>32</v>
      </c>
      <c r="I22">
        <v>1</v>
      </c>
      <c r="K22">
        <v>1</v>
      </c>
      <c r="L22">
        <v>1</v>
      </c>
    </row>
    <row r="23" spans="2:14" x14ac:dyDescent="0.25">
      <c r="B23" t="s">
        <v>23</v>
      </c>
      <c r="C23" t="s">
        <v>20</v>
      </c>
      <c r="D23">
        <v>25</v>
      </c>
      <c r="E23">
        <v>2</v>
      </c>
      <c r="G23">
        <v>28</v>
      </c>
      <c r="H23">
        <v>2</v>
      </c>
      <c r="I23">
        <v>1</v>
      </c>
      <c r="K23">
        <v>1</v>
      </c>
      <c r="L23">
        <v>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2"/>
  <sheetViews>
    <sheetView workbookViewId="0">
      <selection activeCell="E12" sqref="E12"/>
    </sheetView>
  </sheetViews>
  <sheetFormatPr defaultRowHeight="15" x14ac:dyDescent="0.25"/>
  <cols>
    <col min="1" max="1" width="3.28515625" customWidth="1"/>
    <col min="2" max="2" width="24.140625" bestFit="1" customWidth="1"/>
    <col min="3" max="3" width="11.5703125" style="1" bestFit="1" customWidth="1"/>
    <col min="4" max="4" width="10.5703125" style="1" bestFit="1" customWidth="1"/>
    <col min="5" max="5" width="13.140625" style="6" bestFit="1" customWidth="1"/>
    <col min="6" max="6" width="9" style="6" bestFit="1" customWidth="1"/>
    <col min="7" max="7" width="11.42578125" style="6" customWidth="1"/>
    <col min="8" max="8" width="10.5703125" bestFit="1" customWidth="1"/>
    <col min="9" max="13" width="12" bestFit="1" customWidth="1"/>
    <col min="14" max="15" width="15.140625" bestFit="1" customWidth="1"/>
    <col min="16" max="17" width="15.42578125" bestFit="1" customWidth="1"/>
    <col min="18" max="18" width="20.7109375" bestFit="1" customWidth="1"/>
  </cols>
  <sheetData>
    <row r="1" spans="2:18" s="2" customFormat="1" x14ac:dyDescent="0.25">
      <c r="C1" s="3"/>
      <c r="D1" s="3"/>
      <c r="E1" s="5"/>
      <c r="F1" s="5"/>
      <c r="G1" s="5"/>
      <c r="H1" s="2" t="s">
        <v>5</v>
      </c>
      <c r="I1" s="2" t="s">
        <v>5</v>
      </c>
      <c r="J1" s="2" t="s">
        <v>5</v>
      </c>
      <c r="K1" s="2" t="s">
        <v>7</v>
      </c>
      <c r="L1" s="2" t="s">
        <v>7</v>
      </c>
      <c r="M1" s="2" t="s">
        <v>7</v>
      </c>
      <c r="N1" s="2" t="s">
        <v>13</v>
      </c>
      <c r="O1" s="2" t="s">
        <v>13</v>
      </c>
      <c r="P1" s="2" t="s">
        <v>8</v>
      </c>
      <c r="Q1" s="2" t="s">
        <v>8</v>
      </c>
      <c r="R1" s="2" t="s">
        <v>21</v>
      </c>
    </row>
    <row r="2" spans="2:18" s="2" customFormat="1" x14ac:dyDescent="0.25">
      <c r="B2" s="2" t="s">
        <v>1</v>
      </c>
      <c r="C2" s="4" t="s">
        <v>16</v>
      </c>
      <c r="D2" s="4" t="s">
        <v>17</v>
      </c>
      <c r="E2" s="5" t="s">
        <v>3</v>
      </c>
      <c r="F2" s="5" t="s">
        <v>25</v>
      </c>
      <c r="G2" s="5" t="s">
        <v>26</v>
      </c>
      <c r="H2" s="2" t="s">
        <v>4</v>
      </c>
      <c r="I2" s="2" t="s">
        <v>6</v>
      </c>
      <c r="J2" s="2" t="s">
        <v>9</v>
      </c>
      <c r="K2" s="2" t="s">
        <v>4</v>
      </c>
      <c r="L2" s="2" t="s">
        <v>6</v>
      </c>
      <c r="M2" s="2" t="s">
        <v>9</v>
      </c>
      <c r="N2" s="2" t="s">
        <v>4</v>
      </c>
      <c r="O2" s="2" t="s">
        <v>9</v>
      </c>
      <c r="P2" s="2" t="s">
        <v>6</v>
      </c>
      <c r="Q2" s="2" t="s">
        <v>9</v>
      </c>
      <c r="R2" s="2" t="s">
        <v>22</v>
      </c>
    </row>
    <row r="3" spans="2:18" x14ac:dyDescent="0.25">
      <c r="B3" t="s">
        <v>0</v>
      </c>
      <c r="C3" s="1">
        <v>68859</v>
      </c>
      <c r="D3" s="1">
        <v>34269</v>
      </c>
      <c r="E3" s="6">
        <f>SUM(H3:R3)</f>
        <v>147</v>
      </c>
      <c r="F3" s="8">
        <f>E3/C3</f>
        <v>2.1347971942665446E-3</v>
      </c>
      <c r="G3" s="9">
        <f>E3/D3</f>
        <v>4.2895911756981528E-3</v>
      </c>
      <c r="H3">
        <v>72</v>
      </c>
      <c r="I3">
        <v>13</v>
      </c>
      <c r="J3">
        <v>0</v>
      </c>
      <c r="K3">
        <v>46</v>
      </c>
      <c r="L3">
        <v>6</v>
      </c>
      <c r="M3">
        <v>0</v>
      </c>
      <c r="N3">
        <v>0</v>
      </c>
      <c r="O3">
        <v>3</v>
      </c>
      <c r="P3">
        <v>0</v>
      </c>
      <c r="Q3">
        <v>7</v>
      </c>
      <c r="R3">
        <v>0</v>
      </c>
    </row>
    <row r="4" spans="2:18" x14ac:dyDescent="0.25">
      <c r="B4" t="s">
        <v>15</v>
      </c>
      <c r="C4" s="1">
        <v>160497</v>
      </c>
      <c r="D4" s="1">
        <v>82656</v>
      </c>
      <c r="E4" s="6">
        <f>SUM(H4:R4)</f>
        <v>567</v>
      </c>
      <c r="F4" s="8">
        <f t="shared" ref="F4:F6" si="0">E4/C4</f>
        <v>3.5327763135759548E-3</v>
      </c>
      <c r="G4" s="9">
        <f t="shared" ref="G4:G6" si="1">E4/D4</f>
        <v>6.8597560975609756E-3</v>
      </c>
      <c r="H4">
        <v>292</v>
      </c>
      <c r="I4">
        <v>14</v>
      </c>
      <c r="J4">
        <v>0</v>
      </c>
      <c r="K4">
        <v>205</v>
      </c>
      <c r="L4">
        <v>30</v>
      </c>
      <c r="M4">
        <v>2</v>
      </c>
      <c r="N4">
        <v>6</v>
      </c>
      <c r="O4">
        <v>11</v>
      </c>
      <c r="P4">
        <v>0</v>
      </c>
      <c r="Q4">
        <v>7</v>
      </c>
      <c r="R4">
        <v>0</v>
      </c>
    </row>
    <row r="5" spans="2:18" x14ac:dyDescent="0.25">
      <c r="B5" t="s">
        <v>19</v>
      </c>
      <c r="C5" s="1">
        <v>68859</v>
      </c>
      <c r="D5" s="1">
        <v>34269</v>
      </c>
      <c r="E5" s="6">
        <f>SUM(H5:R5)</f>
        <v>238</v>
      </c>
      <c r="F5" s="8">
        <f t="shared" si="0"/>
        <v>3.4563383145267868E-3</v>
      </c>
      <c r="G5" s="9">
        <f t="shared" si="1"/>
        <v>6.9450523797017711E-3</v>
      </c>
      <c r="H5">
        <v>116</v>
      </c>
      <c r="I5">
        <v>10</v>
      </c>
      <c r="J5">
        <v>0</v>
      </c>
      <c r="K5">
        <v>101</v>
      </c>
      <c r="L5">
        <v>9</v>
      </c>
      <c r="M5">
        <v>0</v>
      </c>
      <c r="N5">
        <v>0</v>
      </c>
      <c r="O5">
        <v>2</v>
      </c>
      <c r="P5">
        <v>0</v>
      </c>
      <c r="Q5">
        <v>0</v>
      </c>
      <c r="R5">
        <v>0</v>
      </c>
    </row>
    <row r="6" spans="2:18" x14ac:dyDescent="0.25">
      <c r="B6" t="s">
        <v>23</v>
      </c>
      <c r="C6" s="1">
        <v>96407</v>
      </c>
      <c r="D6" s="1">
        <v>64944</v>
      </c>
      <c r="E6" s="6">
        <f>SUM(H6:R6)</f>
        <v>346</v>
      </c>
      <c r="F6" s="8">
        <f t="shared" si="0"/>
        <v>3.5889510097814473E-3</v>
      </c>
      <c r="G6" s="9">
        <f t="shared" si="1"/>
        <v>5.3276669130327666E-3</v>
      </c>
      <c r="H6">
        <v>139</v>
      </c>
      <c r="I6">
        <v>24</v>
      </c>
      <c r="J6">
        <v>19</v>
      </c>
      <c r="K6">
        <v>128</v>
      </c>
      <c r="L6">
        <v>12</v>
      </c>
      <c r="M6">
        <v>6</v>
      </c>
      <c r="N6">
        <v>1</v>
      </c>
      <c r="O6">
        <v>8</v>
      </c>
      <c r="P6">
        <v>6</v>
      </c>
      <c r="Q6">
        <v>0</v>
      </c>
      <c r="R6">
        <v>3</v>
      </c>
    </row>
    <row r="7" spans="2:18" s="2" customFormat="1" x14ac:dyDescent="0.25">
      <c r="B7" s="2" t="s">
        <v>27</v>
      </c>
      <c r="C7" s="3">
        <f>SUM(C3:C6)</f>
        <v>394622</v>
      </c>
      <c r="D7" s="3">
        <f t="shared" ref="D7:E7" si="2">SUM(D3:D6)</f>
        <v>216138</v>
      </c>
      <c r="E7" s="11">
        <f t="shared" si="2"/>
        <v>1298</v>
      </c>
      <c r="F7" s="12">
        <f t="shared" ref="F7" si="3">E7/C7</f>
        <v>3.2892236114560264E-3</v>
      </c>
      <c r="G7" s="13">
        <f t="shared" ref="G7" si="4">E7/D7</f>
        <v>6.0054224615754747E-3</v>
      </c>
      <c r="H7" s="11">
        <f t="shared" ref="H7" si="5">SUM(H3:H6)</f>
        <v>619</v>
      </c>
      <c r="I7" s="11">
        <f t="shared" ref="I7" si="6">SUM(I3:I6)</f>
        <v>61</v>
      </c>
      <c r="J7" s="11">
        <f t="shared" ref="J7" si="7">SUM(J3:J6)</f>
        <v>19</v>
      </c>
      <c r="K7" s="11">
        <f t="shared" ref="K7" si="8">SUM(K3:K6)</f>
        <v>480</v>
      </c>
      <c r="L7" s="11">
        <f t="shared" ref="L7" si="9">SUM(L3:L6)</f>
        <v>57</v>
      </c>
      <c r="M7" s="11">
        <f t="shared" ref="M7" si="10">SUM(M3:M6)</f>
        <v>8</v>
      </c>
      <c r="N7" s="11">
        <f t="shared" ref="N7" si="11">SUM(N3:N6)</f>
        <v>7</v>
      </c>
      <c r="O7" s="11">
        <f t="shared" ref="O7" si="12">SUM(O3:O6)</f>
        <v>24</v>
      </c>
      <c r="P7" s="11">
        <f t="shared" ref="P7" si="13">SUM(P3:P6)</f>
        <v>6</v>
      </c>
      <c r="Q7" s="11">
        <f t="shared" ref="Q7" si="14">SUM(Q3:Q6)</f>
        <v>14</v>
      </c>
      <c r="R7" s="11">
        <f t="shared" ref="R7" si="15">SUM(R3:R6)</f>
        <v>3</v>
      </c>
    </row>
    <row r="9" spans="2:18" x14ac:dyDescent="0.25">
      <c r="G9" s="6" t="s">
        <v>28</v>
      </c>
      <c r="H9" s="14">
        <f>1000*H7/$D7</f>
        <v>2.8639110198114168</v>
      </c>
      <c r="I9" s="14">
        <f t="shared" ref="I9:R9" si="16">1000*I7/$D7</f>
        <v>0.28222709565185206</v>
      </c>
      <c r="J9" s="14">
        <f t="shared" si="16"/>
        <v>8.7906800285003098E-2</v>
      </c>
      <c r="K9" s="14">
        <f t="shared" si="16"/>
        <v>2.2208033756211307</v>
      </c>
      <c r="L9" s="14">
        <f t="shared" si="16"/>
        <v>0.26372040085500931</v>
      </c>
      <c r="M9" s="14">
        <f t="shared" si="16"/>
        <v>3.7013389593685518E-2</v>
      </c>
      <c r="N9" s="14">
        <f t="shared" si="16"/>
        <v>3.2386715894474824E-2</v>
      </c>
      <c r="O9" s="14">
        <f t="shared" si="16"/>
        <v>0.11104016878105655</v>
      </c>
      <c r="P9" s="14">
        <f t="shared" si="16"/>
        <v>2.7760042195264137E-2</v>
      </c>
      <c r="Q9" s="14">
        <f t="shared" si="16"/>
        <v>6.4773431788949648E-2</v>
      </c>
      <c r="R9" s="14">
        <f t="shared" si="16"/>
        <v>1.3880021097632068E-2</v>
      </c>
    </row>
    <row r="10" spans="2:18" x14ac:dyDescent="0.25">
      <c r="G10" s="6" t="s">
        <v>29</v>
      </c>
      <c r="H10" s="14">
        <f>1000*H7/$C7</f>
        <v>1.5685896883600001</v>
      </c>
      <c r="I10" s="14">
        <f t="shared" ref="I10:R10" si="17">1000*I7/$C7</f>
        <v>0.15457830531495964</v>
      </c>
      <c r="J10" s="14">
        <f t="shared" si="17"/>
        <v>4.8147340999741522E-2</v>
      </c>
      <c r="K10" s="14">
        <f t="shared" si="17"/>
        <v>1.216353877888207</v>
      </c>
      <c r="L10" s="14">
        <f t="shared" si="17"/>
        <v>0.14444202299922457</v>
      </c>
      <c r="M10" s="14">
        <f t="shared" si="17"/>
        <v>2.0272564631470116E-2</v>
      </c>
      <c r="N10" s="14">
        <f t="shared" si="17"/>
        <v>1.7738494052536351E-2</v>
      </c>
      <c r="O10" s="14">
        <f t="shared" si="17"/>
        <v>6.081769389441035E-2</v>
      </c>
      <c r="P10" s="14">
        <f t="shared" si="17"/>
        <v>1.5204423473602588E-2</v>
      </c>
      <c r="Q10" s="14">
        <f t="shared" si="17"/>
        <v>3.5476988105072702E-2</v>
      </c>
      <c r="R10" s="14">
        <f t="shared" si="17"/>
        <v>7.6022117368012938E-3</v>
      </c>
    </row>
    <row r="12" spans="2:18" x14ac:dyDescent="0.25">
      <c r="B12" t="s">
        <v>30</v>
      </c>
      <c r="C12" s="1">
        <v>21003246</v>
      </c>
      <c r="E12" s="7">
        <f>SUM(H12:R12)</f>
        <v>69084.372660419322</v>
      </c>
      <c r="G12" s="6" t="s">
        <v>31</v>
      </c>
      <c r="H12" s="10">
        <f>$C12/1000*H10</f>
        <v>32945.475097688417</v>
      </c>
      <c r="I12" s="10">
        <f t="shared" ref="I12:R12" si="18">$C12/1000*I10</f>
        <v>3246.6461727932046</v>
      </c>
      <c r="J12" s="10">
        <f t="shared" si="18"/>
        <v>1011.2504472634571</v>
      </c>
      <c r="K12" s="10">
        <f t="shared" si="18"/>
        <v>25547.379720339974</v>
      </c>
      <c r="L12" s="10">
        <f t="shared" si="18"/>
        <v>3033.7513417903715</v>
      </c>
      <c r="M12" s="10">
        <f t="shared" si="18"/>
        <v>425.78966200566617</v>
      </c>
      <c r="N12" s="10">
        <f t="shared" si="18"/>
        <v>372.56595425495789</v>
      </c>
      <c r="O12" s="10">
        <f t="shared" si="18"/>
        <v>1277.3689860169986</v>
      </c>
      <c r="P12" s="10">
        <f t="shared" si="18"/>
        <v>319.34224650424966</v>
      </c>
      <c r="Q12" s="10">
        <f t="shared" si="18"/>
        <v>745.13190850991577</v>
      </c>
      <c r="R12" s="10">
        <f t="shared" si="18"/>
        <v>159.67112325212483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D20" sqref="D20"/>
    </sheetView>
  </sheetViews>
  <sheetFormatPr defaultRowHeight="15" x14ac:dyDescent="0.25"/>
  <cols>
    <col min="1" max="1" width="3.28515625" customWidth="1"/>
    <col min="2" max="2" width="20.7109375" style="1" bestFit="1" customWidth="1"/>
    <col min="3" max="3" width="15.28515625" style="6" bestFit="1" customWidth="1"/>
    <col min="4" max="4" width="16.85546875" style="6" bestFit="1" customWidth="1"/>
    <col min="5" max="5" width="10.5703125" bestFit="1" customWidth="1"/>
    <col min="6" max="10" width="12" bestFit="1" customWidth="1"/>
    <col min="11" max="12" width="15.140625" bestFit="1" customWidth="1"/>
    <col min="13" max="14" width="15.42578125" bestFit="1" customWidth="1"/>
    <col min="15" max="15" width="20.7109375" bestFit="1" customWidth="1"/>
  </cols>
  <sheetData>
    <row r="1" spans="2:4" x14ac:dyDescent="0.25">
      <c r="B1" s="17" t="s">
        <v>32</v>
      </c>
      <c r="C1" s="17"/>
      <c r="D1" s="17"/>
    </row>
    <row r="2" spans="2:4" x14ac:dyDescent="0.25">
      <c r="B2" s="4" t="s">
        <v>33</v>
      </c>
      <c r="C2" s="4" t="s">
        <v>34</v>
      </c>
      <c r="D2" s="4" t="s">
        <v>35</v>
      </c>
    </row>
    <row r="3" spans="2:4" x14ac:dyDescent="0.25">
      <c r="B3" s="16" t="s">
        <v>5</v>
      </c>
      <c r="C3" s="15" t="s">
        <v>4</v>
      </c>
      <c r="D3" s="10">
        <v>32945.475097688417</v>
      </c>
    </row>
    <row r="4" spans="2:4" x14ac:dyDescent="0.25">
      <c r="B4" s="16" t="s">
        <v>5</v>
      </c>
      <c r="C4" s="15" t="s">
        <v>6</v>
      </c>
      <c r="D4" s="10">
        <v>3246.6461727932046</v>
      </c>
    </row>
    <row r="5" spans="2:4" x14ac:dyDescent="0.25">
      <c r="B5" s="16" t="s">
        <v>5</v>
      </c>
      <c r="C5" s="15" t="s">
        <v>9</v>
      </c>
      <c r="D5" s="10">
        <v>1011.2504472634571</v>
      </c>
    </row>
    <row r="6" spans="2:4" x14ac:dyDescent="0.25">
      <c r="B6" s="16" t="s">
        <v>7</v>
      </c>
      <c r="C6" s="15" t="s">
        <v>4</v>
      </c>
      <c r="D6" s="10">
        <v>25547.379720339974</v>
      </c>
    </row>
    <row r="7" spans="2:4" x14ac:dyDescent="0.25">
      <c r="B7" s="16" t="s">
        <v>7</v>
      </c>
      <c r="C7" s="15" t="s">
        <v>6</v>
      </c>
      <c r="D7" s="10">
        <v>3033.7513417903715</v>
      </c>
    </row>
    <row r="8" spans="2:4" x14ac:dyDescent="0.25">
      <c r="B8" s="16" t="s">
        <v>7</v>
      </c>
      <c r="C8" s="15" t="s">
        <v>9</v>
      </c>
      <c r="D8" s="10">
        <v>425.78966200566617</v>
      </c>
    </row>
    <row r="9" spans="2:4" x14ac:dyDescent="0.25">
      <c r="B9" s="16" t="s">
        <v>13</v>
      </c>
      <c r="C9" s="15" t="s">
        <v>4</v>
      </c>
      <c r="D9" s="10">
        <v>372.56595425495789</v>
      </c>
    </row>
    <row r="10" spans="2:4" x14ac:dyDescent="0.25">
      <c r="B10" s="16" t="s">
        <v>13</v>
      </c>
      <c r="C10" s="15" t="s">
        <v>9</v>
      </c>
      <c r="D10" s="10">
        <v>1277.3689860169986</v>
      </c>
    </row>
    <row r="11" spans="2:4" x14ac:dyDescent="0.25">
      <c r="B11" s="16" t="s">
        <v>8</v>
      </c>
      <c r="C11" s="15" t="s">
        <v>6</v>
      </c>
      <c r="D11" s="10">
        <v>319.34224650424966</v>
      </c>
    </row>
    <row r="12" spans="2:4" x14ac:dyDescent="0.25">
      <c r="B12" s="16" t="s">
        <v>8</v>
      </c>
      <c r="C12" s="15" t="s">
        <v>9</v>
      </c>
      <c r="D12" s="10">
        <v>745.13190850991577</v>
      </c>
    </row>
    <row r="13" spans="2:4" x14ac:dyDescent="0.25">
      <c r="B13" s="16" t="s">
        <v>21</v>
      </c>
      <c r="C13" s="15" t="s">
        <v>22</v>
      </c>
      <c r="D13" s="10">
        <v>159.67112325212483</v>
      </c>
    </row>
    <row r="14" spans="2:4" x14ac:dyDescent="0.25">
      <c r="B14" s="15"/>
      <c r="C14" s="5" t="s">
        <v>3</v>
      </c>
      <c r="D14" s="18">
        <v>69084.372660419322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0"/>
  <sheetViews>
    <sheetView tabSelected="1" workbookViewId="0">
      <selection activeCell="F10" sqref="F10"/>
    </sheetView>
  </sheetViews>
  <sheetFormatPr defaultRowHeight="15" x14ac:dyDescent="0.25"/>
  <cols>
    <col min="1" max="1" width="3.28515625" customWidth="1"/>
    <col min="2" max="2" width="20.7109375" style="1" bestFit="1" customWidth="1"/>
    <col min="3" max="3" width="15.28515625" style="6" bestFit="1" customWidth="1"/>
    <col min="4" max="4" width="16.85546875" style="6" bestFit="1" customWidth="1"/>
    <col min="5" max="5" width="10.5703125" bestFit="1" customWidth="1"/>
    <col min="6" max="10" width="12" bestFit="1" customWidth="1"/>
    <col min="11" max="12" width="15.140625" bestFit="1" customWidth="1"/>
    <col min="13" max="14" width="15.42578125" bestFit="1" customWidth="1"/>
    <col min="15" max="15" width="20.7109375" bestFit="1" customWidth="1"/>
  </cols>
  <sheetData>
    <row r="1" spans="2:4" x14ac:dyDescent="0.25">
      <c r="B1" s="17" t="s">
        <v>32</v>
      </c>
      <c r="C1" s="17"/>
      <c r="D1" s="17"/>
    </row>
    <row r="2" spans="2:4" x14ac:dyDescent="0.25">
      <c r="B2" s="4" t="s">
        <v>33</v>
      </c>
      <c r="C2" s="4" t="s">
        <v>34</v>
      </c>
      <c r="D2" s="4" t="s">
        <v>35</v>
      </c>
    </row>
    <row r="3" spans="2:4" x14ac:dyDescent="0.25">
      <c r="B3" s="16" t="s">
        <v>5</v>
      </c>
      <c r="C3" s="15" t="s">
        <v>36</v>
      </c>
      <c r="D3" s="10">
        <v>33000</v>
      </c>
    </row>
    <row r="4" spans="2:4" x14ac:dyDescent="0.25">
      <c r="B4" s="16" t="s">
        <v>5</v>
      </c>
      <c r="C4" s="15" t="s">
        <v>37</v>
      </c>
      <c r="D4" s="10">
        <v>4200</v>
      </c>
    </row>
    <row r="5" spans="2:4" x14ac:dyDescent="0.25">
      <c r="B5" s="16" t="s">
        <v>7</v>
      </c>
      <c r="C5" s="15" t="s">
        <v>36</v>
      </c>
      <c r="D5" s="10">
        <v>25000</v>
      </c>
    </row>
    <row r="6" spans="2:4" x14ac:dyDescent="0.25">
      <c r="B6" s="16" t="s">
        <v>7</v>
      </c>
      <c r="C6" s="15" t="s">
        <v>37</v>
      </c>
      <c r="D6" s="10">
        <v>3500</v>
      </c>
    </row>
    <row r="7" spans="2:4" x14ac:dyDescent="0.25">
      <c r="B7" s="16" t="s">
        <v>8</v>
      </c>
      <c r="C7" s="15" t="s">
        <v>37</v>
      </c>
      <c r="D7" s="10">
        <v>1100</v>
      </c>
    </row>
    <row r="8" spans="2:4" x14ac:dyDescent="0.25">
      <c r="B8" s="15"/>
      <c r="C8" s="5" t="s">
        <v>2</v>
      </c>
      <c r="D8" s="18">
        <f>SUM(D3:D7)</f>
        <v>66800</v>
      </c>
    </row>
    <row r="10" spans="2:4" x14ac:dyDescent="0.25">
      <c r="C10" s="5" t="s">
        <v>38</v>
      </c>
      <c r="D10" s="18">
        <f>D7+D6+D4</f>
        <v>8800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by floor</vt:lpstr>
      <vt:lpstr>by building</vt:lpstr>
      <vt:lpstr>summary</vt:lpstr>
      <vt:lpstr>simple summary</vt:lpstr>
    </vt:vector>
  </TitlesOfParts>
  <Company>Facilities and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 Johnston</dc:creator>
  <cp:lastModifiedBy>Morgan Johnston</cp:lastModifiedBy>
  <dcterms:created xsi:type="dcterms:W3CDTF">2014-12-13T18:16:53Z</dcterms:created>
  <dcterms:modified xsi:type="dcterms:W3CDTF">2014-12-13T19:08:48Z</dcterms:modified>
</cp:coreProperties>
</file>